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12025\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F81" i="1"/>
  <c r="F80" i="1"/>
  <c r="F79" i="1"/>
  <c r="F78" i="1"/>
  <c r="G77" i="1"/>
  <c r="M77" i="1"/>
  <c r="L77" i="1"/>
  <c r="K77" i="1"/>
  <c r="J77" i="1"/>
  <c r="I77" i="1"/>
  <c r="E77" i="1"/>
  <c r="F76" i="1"/>
  <c r="F75" i="1"/>
  <c r="F74" i="1"/>
  <c r="F73" i="1"/>
  <c r="F72" i="1"/>
  <c r="F71" i="1"/>
  <c r="F70" i="1"/>
  <c r="K68" i="1"/>
  <c r="K66" i="1" s="1"/>
  <c r="J68" i="1"/>
  <c r="F69" i="1"/>
  <c r="E68" i="1"/>
  <c r="E66" i="1" s="1"/>
  <c r="M68" i="1"/>
  <c r="M66" i="1" s="1"/>
  <c r="L68" i="1"/>
  <c r="H68" i="1"/>
  <c r="G68" i="1"/>
  <c r="G66" i="1" s="1"/>
  <c r="F67" i="1"/>
  <c r="L66" i="1"/>
  <c r="F63" i="1"/>
  <c r="F62" i="1"/>
  <c r="F61" i="1"/>
  <c r="F60" i="1"/>
  <c r="F59" i="1"/>
  <c r="F58" i="1"/>
  <c r="F57" i="1"/>
  <c r="F56" i="1" s="1"/>
  <c r="G56" i="1"/>
  <c r="M56" i="1"/>
  <c r="L56" i="1"/>
  <c r="K56" i="1"/>
  <c r="J56" i="1"/>
  <c r="I56" i="1"/>
  <c r="E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H25" i="1"/>
  <c r="F26" i="1"/>
  <c r="M25" i="1"/>
  <c r="M22" i="1" s="1"/>
  <c r="M64" i="1" s="1"/>
  <c r="L25" i="1"/>
  <c r="L22" i="1" s="1"/>
  <c r="L64" i="1" s="1"/>
  <c r="L65" i="1" s="1"/>
  <c r="K25" i="1"/>
  <c r="G25" i="1"/>
  <c r="E25" i="1"/>
  <c r="F24" i="1"/>
  <c r="F23" i="1"/>
  <c r="G22" i="1"/>
  <c r="G64" i="1" s="1"/>
  <c r="K22" i="1"/>
  <c r="K64" i="1" s="1"/>
  <c r="K65" i="1" s="1"/>
  <c r="E22" i="1"/>
  <c r="E64" i="1" l="1"/>
  <c r="M65" i="1"/>
  <c r="F39" i="1"/>
  <c r="F38" i="1" s="1"/>
  <c r="F77" i="1"/>
  <c r="F25" i="1"/>
  <c r="F22" i="1" s="1"/>
  <c r="F64" i="1" s="1"/>
  <c r="G105" i="1"/>
  <c r="G65" i="1"/>
  <c r="F68" i="1"/>
  <c r="I64" i="1"/>
  <c r="J66" i="1"/>
  <c r="J64" i="1"/>
  <c r="F86" i="1"/>
  <c r="H22" i="1"/>
  <c r="H56" i="1"/>
  <c r="H77" i="1"/>
  <c r="H66" i="1" s="1"/>
  <c r="I68" i="1"/>
  <c r="I66" i="1" s="1"/>
  <c r="H86" i="1"/>
  <c r="F105" i="1" l="1"/>
  <c r="F65" i="1"/>
  <c r="I65" i="1"/>
  <c r="I105" i="1"/>
  <c r="H64" i="1"/>
  <c r="J105" i="1"/>
  <c r="J65" i="1"/>
  <c r="E105" i="1"/>
  <c r="E65" i="1"/>
  <c r="F66" i="1"/>
  <c r="H105" i="1" l="1"/>
  <c r="H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<sst xmlns="http://schemas.openxmlformats.org/spreadsheetml/2006/main" count="255" uniqueCount="183">
  <si>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</si>
  <si>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</si>
  <si>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</si>
  <si>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</si>
  <si>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</si>
  <si>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</si>
  <si>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</si>
  <si>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</si>
  <si>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</si>
  <si>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</si>
  <si>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</si>
  <si>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</si>
  <si>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</si>
  <si>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</si>
  <si>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</si>
  <si>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</si>
  <si>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</si>
  <si>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</si>
  <si>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</si>
  <si>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</si>
  <si>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</si>
  <si>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</si>
  <si>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</si>
  <si>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</si>
  <si>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</si>
  <si>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</si>
  <si>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</si>
  <si>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</si>
  <si>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</si>
  <si>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</si>
  <si>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</si>
  <si>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</si>
  <si>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</si>
  <si>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</si>
  <si>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</si>
  <si>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</si>
  <si>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</si>
  <si>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</si>
  <si>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</si>
  <si>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</si>
  <si>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</si>
  <si>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</si>
  <si>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</si>
  <si>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</si>
  <si>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</si>
  <si>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</si>
  <si>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</si>
  <si>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</si>
  <si>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</si>
  <si>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</si>
  <si>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</si>
  <si>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</si>
  <si>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</si>
  <si>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</si>
  <si>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</si>
  <si>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</si>
  <si>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</si>
  <si>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</si>
  <si>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</si>
  <si>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</si>
  <si>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</si>
  <si>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</si>
  <si>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</si>
  <si>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</si>
  <si>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</si>
  <si>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</si>
  <si>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</si>
  <si>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</si>
  <si>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</si>
  <si>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</si>
  <si>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</si>
  <si>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</si>
  <si>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</si>
  <si>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</si>
  <si>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</si>
  <si>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</si>
  <si>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</si>
  <si>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</si>
  <si>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</si>
  <si>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</si>
  <si>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</si>
  <si>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</si>
  <si>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</si>
  <si>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</si>
  <si>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</si>
  <si>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</si>
  <si>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</si>
  <si>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</si>
  <si>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</si>
  <si>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</si>
  <si>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</si>
  <si>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</si>
  <si>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</si>
  <si>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</si>
  <si>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</si>
  <si>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</si>
  <si>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</si>
  <si>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</si>
  <si>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</si>
  <si>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</si>
  <si>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</si>
  <si>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</si>
  <si>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</si>
  <si>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</si>
  <si>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</si>
  <si>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</si>
  <si>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</si>
  <si>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</si>
  <si>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</si>
  <si>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</si>
  <si>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</si>
  <si>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</si>
  <si>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</si>
  <si>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</si>
  <si>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</si>
  <si>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</si>
  <si>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</si>
  <si>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</si>
  <si>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</si>
  <si>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</si>
  <si>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</si>
  <si>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</si>
  <si>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</si>
  <si>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</si>
  <si>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</si>
  <si>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</si>
  <si>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</si>
  <si>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</si>
  <si>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</si>
  <si>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</si>
  <si>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</si>
  <si>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</si>
  <si>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</si>
  <si>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</si>
  <si>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</si>
  <si>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</si>
  <si>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</si>
  <si>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</si>
  <si>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</si>
  <si>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</si>
  <si>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</si>
  <si>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</si>
  <si>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</si>
  <si>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</si>
  <si>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</si>
  <si>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</si>
  <si>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</si>
  <si>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</si>
  <si>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</si>
  <si>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</si>
  <si>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</si>
  <si>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</si>
  <si>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</si>
  <si>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</si>
  <si>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</si>
  <si>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</si>
  <si>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</si>
  <si>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</si>
  <si>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</si>
  <si>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</si>
  <si>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</si>
  <si>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</si>
  <si>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</si>
  <si>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</si>
  <si>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</si>
  <si>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</si>
  <si>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</si>
  <si>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</si>
  <si>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</si>
  <si>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</si>
  <si>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</si>
  <si>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</si>
  <si>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</si>
  <si>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</si>
  <si>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</si>
  <si>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Адрияна Димова</t>
  </si>
  <si>
    <t>Детелина Караенева</t>
  </si>
  <si>
    <t>Национален фонд към Министерството на финансите</t>
  </si>
  <si>
    <t>9817</t>
  </si>
  <si>
    <t>Годишен         уточнен план                           2025 г.</t>
  </si>
  <si>
    <t>ОТЧЕТ               2025 г.</t>
  </si>
  <si>
    <t>k.tsvetkova@minfin.bg</t>
  </si>
  <si>
    <t>Кристина Цветкова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</si>
</sst>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 zoomScale="60" zoomScaleNormal="60" workbookViewId="0">
      <selection activeCell="H40" sqref="H4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2.25"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45688</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177</v>
      </c>
      <c r="C13" s="30"/>
      <c r="D13" s="30"/>
      <c r="E13" s="34" t="s">
        <v>173</v>
      </c>
      <c r="F13" s="35" t="s">
        <v>178</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179</v>
      </c>
      <c r="F17" s="454" t="s">
        <v>180</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0</v>
      </c>
      <c r="F22" s="101">
        <f t="shared" si="0"/>
        <v>-171876</v>
      </c>
      <c r="G22" s="102">
        <f t="shared" si="0"/>
        <v>-171876</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-171876</v>
      </c>
      <c r="G25" s="127">
        <f t="shared" ref="G25:M25" si="2">+G26+G30+G31+G32+G33</f>
        <v>-171876</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0</v>
      </c>
      <c r="G26" s="133">
        <v>0</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1090</v>
      </c>
      <c r="G31" s="168">
        <v>1090</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-172966</v>
      </c>
      <c r="G32" s="168">
        <v>-172966</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0</v>
      </c>
      <c r="F37" s="198">
        <f t="shared" si="1"/>
        <v>0</v>
      </c>
      <c r="G37" s="199">
        <v>0</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0</v>
      </c>
      <c r="F38" s="208">
        <f t="shared" si="3"/>
        <v>57533064</v>
      </c>
      <c r="G38" s="209">
        <f t="shared" si="3"/>
        <v>57533064</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0</v>
      </c>
      <c r="F48" s="167">
        <f t="shared" si="1"/>
        <v>23778749</v>
      </c>
      <c r="G48" s="162">
        <v>23778749</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0</v>
      </c>
      <c r="F50" s="167">
        <f t="shared" si="1"/>
        <v>33754315</v>
      </c>
      <c r="G50" s="168">
        <v>33754315</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0</v>
      </c>
      <c r="F56" s="292">
        <f t="shared" si="5"/>
        <v>-153496186</v>
      </c>
      <c r="G56" s="293">
        <f t="shared" si="5"/>
        <v>-153496186</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0</v>
      </c>
      <c r="F57" s="298">
        <f t="shared" si="1"/>
        <v>30447214</v>
      </c>
      <c r="G57" s="299">
        <v>30447214</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-183943400</v>
      </c>
      <c r="G58" s="304">
        <v>-183943400</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0</v>
      </c>
      <c r="G59" s="309">
        <v>0</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0</v>
      </c>
      <c r="F64" s="335">
        <f t="shared" si="6"/>
        <v>-211201126</v>
      </c>
      <c r="G64" s="336">
        <f t="shared" si="6"/>
        <v>-211201126</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0</v>
      </c>
      <c r="F66" s="347">
        <f>SUM(+F68+F76+F77+F84+F85+F86+F89+F90+F91+F92+F93+F94+F95)</f>
        <v>211201126</v>
      </c>
      <c r="G66" s="348">
        <f t="shared" ref="G66:L66" si="8">SUM(+G68+G76+G77+G84+G85+G86+G89+G90+G91+G92+G93+G94+G95)</f>
        <v>211201126</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0</v>
      </c>
      <c r="G77" s="309">
        <f t="shared" ref="G77:M77" si="10">SUM(G78:G83)</f>
        <v>0</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0</v>
      </c>
      <c r="G79" s="375">
        <v>0</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-3166</v>
      </c>
      <c r="G86" s="309">
        <f t="shared" ref="G86:M86" si="11">+G87+G88</f>
        <v>-3166</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-3166</v>
      </c>
      <c r="G88" s="382">
        <v>-3166</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2707483364</v>
      </c>
      <c r="G93" s="168">
        <v>2707483364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0</v>
      </c>
      <c r="F94" s="167">
        <f t="shared" si="12"/>
        <v>-2496279072</v>
      </c>
      <c r="G94" s="168">
        <v>-2496279072</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25">
        <v>2732</v>
      </c>
      <c r="I107" s="426"/>
      <c r="J107" s="427">
        <v>45695</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175</v>
      </c>
      <c r="F114" s="447"/>
      <c r="G114" s="441"/>
      <c r="H114" s="3"/>
      <c r="I114" s="447" t="s">
        <v>176</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2025-02-11T12:43:17Z</dcterms:modified>
</cp:coreProperties>
</file>