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22024\За интернет\"/>
    </mc:Choice>
  </mc:AlternateContent>
  <bookViews>
    <workbookView xWindow="0" yWindow="0" windowWidth="18150" windowHeight="4635"/>
  </bookViews>
  <sheets>
    <sheet name="Sheet1" sheetId="1" r:id="rId1"/>
  </sheets>
  <externalReferences>
    <externalReference r:id="rId2"/>
    <externalReference r:id="rId3"/>
  </externalReferences>
  <definedNames>
    <definedName name="Date">[1]list!$B$734:$B$745</definedName>
    <definedName name="SMETKA">[2]Sheet1!$A$2:$C$7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M86" i="1"/>
  <c r="L86" i="1"/>
  <c r="K86" i="1"/>
  <c r="J86" i="1"/>
  <c r="I86" i="1"/>
  <c r="H86" i="1"/>
  <c r="G86" i="1"/>
  <c r="F85" i="1"/>
  <c r="F84" i="1"/>
  <c r="F83" i="1"/>
  <c r="F82" i="1"/>
  <c r="F81" i="1"/>
  <c r="F80" i="1"/>
  <c r="F79" i="1"/>
  <c r="J77" i="1"/>
  <c r="I77" i="1"/>
  <c r="H77" i="1"/>
  <c r="H66" i="1" s="1"/>
  <c r="F78" i="1"/>
  <c r="F77" i="1" s="1"/>
  <c r="M77" i="1"/>
  <c r="L77" i="1"/>
  <c r="L66" i="1" s="1"/>
  <c r="K77" i="1"/>
  <c r="G77" i="1"/>
  <c r="E77" i="1"/>
  <c r="F76" i="1"/>
  <c r="F75" i="1"/>
  <c r="F74" i="1"/>
  <c r="F73" i="1"/>
  <c r="F72" i="1"/>
  <c r="F71" i="1"/>
  <c r="F70" i="1"/>
  <c r="G68" i="1"/>
  <c r="G66" i="1" s="1"/>
  <c r="F69" i="1"/>
  <c r="F68" i="1" s="1"/>
  <c r="M68" i="1"/>
  <c r="L68" i="1"/>
  <c r="K68" i="1"/>
  <c r="K66" i="1" s="1"/>
  <c r="J68" i="1"/>
  <c r="J66" i="1" s="1"/>
  <c r="I68" i="1"/>
  <c r="H68" i="1"/>
  <c r="E68" i="1"/>
  <c r="F67" i="1"/>
  <c r="M66" i="1"/>
  <c r="F63" i="1"/>
  <c r="H56" i="1"/>
  <c r="F62" i="1"/>
  <c r="F61" i="1"/>
  <c r="F60" i="1"/>
  <c r="F59" i="1"/>
  <c r="F58" i="1"/>
  <c r="J56" i="1"/>
  <c r="I56" i="1"/>
  <c r="F57" i="1"/>
  <c r="E56" i="1"/>
  <c r="M56" i="1"/>
  <c r="L56" i="1"/>
  <c r="K56" i="1"/>
  <c r="G56" i="1"/>
  <c r="F55" i="1"/>
  <c r="F54" i="1"/>
  <c r="F53" i="1"/>
  <c r="F52" i="1"/>
  <c r="F51" i="1"/>
  <c r="F50" i="1"/>
  <c r="F49" i="1"/>
  <c r="F48" i="1"/>
  <c r="F47" i="1"/>
  <c r="F46" i="1"/>
  <c r="F45" i="1"/>
  <c r="F44" i="1"/>
  <c r="F43" i="1"/>
  <c r="F42" i="1"/>
  <c r="F41" i="1"/>
  <c r="F40" i="1"/>
  <c r="J39" i="1"/>
  <c r="I39" i="1"/>
  <c r="H39" i="1"/>
  <c r="G39" i="1"/>
  <c r="G38" i="1" s="1"/>
  <c r="F39" i="1"/>
  <c r="F38" i="1" s="1"/>
  <c r="E39" i="1"/>
  <c r="M38" i="1"/>
  <c r="L38" i="1"/>
  <c r="K38" i="1"/>
  <c r="J38" i="1"/>
  <c r="I38" i="1"/>
  <c r="H38" i="1"/>
  <c r="E38" i="1"/>
  <c r="F37" i="1"/>
  <c r="F36" i="1"/>
  <c r="F35" i="1"/>
  <c r="F34" i="1"/>
  <c r="F33" i="1"/>
  <c r="F32" i="1"/>
  <c r="F31" i="1"/>
  <c r="F30" i="1"/>
  <c r="F29" i="1"/>
  <c r="F28" i="1"/>
  <c r="F27" i="1"/>
  <c r="F26" i="1"/>
  <c r="F25" i="1" s="1"/>
  <c r="E25" i="1"/>
  <c r="E22" i="1" s="1"/>
  <c r="M25" i="1"/>
  <c r="L25" i="1"/>
  <c r="K25" i="1"/>
  <c r="J25" i="1"/>
  <c r="I25" i="1"/>
  <c r="H25" i="1"/>
  <c r="H22" i="1" s="1"/>
  <c r="H64" i="1" s="1"/>
  <c r="G25" i="1"/>
  <c r="F24" i="1"/>
  <c r="J22" i="1"/>
  <c r="J64" i="1" s="1"/>
  <c r="I22" i="1"/>
  <c r="I64" i="1" s="1"/>
  <c r="F23" i="1"/>
  <c r="M22" i="1"/>
  <c r="M64" i="1" s="1"/>
  <c r="M65" i="1" s="1"/>
  <c r="L22" i="1"/>
  <c r="L64" i="1" s="1"/>
  <c r="L65" i="1" s="1"/>
  <c r="K22" i="1"/>
  <c r="K64" i="1" s="1"/>
  <c r="G22" i="1"/>
  <c r="K65" i="1" l="1"/>
  <c r="I105" i="1"/>
  <c r="I65" i="1"/>
  <c r="E66" i="1"/>
  <c r="J105" i="1"/>
  <c r="J65" i="1"/>
  <c r="I66" i="1"/>
  <c r="F66" i="1"/>
  <c r="F22" i="1"/>
  <c r="F64" i="1" s="1"/>
  <c r="H105" i="1"/>
  <c r="H65" i="1"/>
  <c r="E64" i="1"/>
  <c r="F56" i="1"/>
  <c r="G64" i="1"/>
  <c r="F105" i="1" l="1"/>
  <c r="F65" i="1"/>
  <c r="G105" i="1"/>
  <c r="G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<sst xmlns="http://schemas.openxmlformats.org/spreadsheetml/2006/main" count="256" uniqueCount="184">
  <si>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</si>
  <si>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</si>
  <si>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</si>
  <si>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</si>
  <si>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</si>
  <si>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</si>
  <si>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</si>
  <si>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</si>
  <si>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</si>
  <si>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</si>
  <si>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</si>
  <si>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</si>
  <si>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</si>
  <si>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</si>
  <si>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</si>
  <si>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</si>
  <si>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</si>
  <si>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</si>
  <si>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</si>
  <si>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</si>
  <si>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</si>
  <si>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</si>
  <si>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</si>
  <si>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</si>
  <si>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</si>
  <si>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</si>
  <si>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</si>
  <si>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</si>
  <si>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</si>
  <si>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</si>
  <si>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</si>
  <si>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</si>
  <si>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</si>
  <si>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</si>
  <si>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</si>
  <si>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</si>
  <si>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</si>
  <si>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</si>
  <si>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</si>
  <si>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</si>
  <si>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</si>
  <si>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</si>
  <si>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</si>
  <si>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</si>
  <si>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</si>
  <si>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</si>
  <si>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</si>
  <si>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</si>
  <si>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</si>
  <si>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</si>
  <si>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</si>
  <si>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</si>
  <si>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</si>
  <si>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</si>
  <si>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</si>
  <si>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</si>
  <si>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</si>
  <si>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</si>
  <si>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</si>
  <si>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</si>
  <si>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</si>
  <si>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</si>
  <si>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</si>
  <si>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</si>
  <si>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</si>
  <si>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</si>
  <si>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</si>
  <si>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</si>
  <si>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</si>
  <si>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</si>
  <si>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</si>
  <si>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</si>
  <si>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</si>
  <si>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</si>
  <si>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</si>
  <si>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</si>
  <si>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</si>
  <si>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</si>
  <si>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</si>
  <si>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</si>
  <si>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</si>
  <si>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</si>
  <si>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</si>
  <si>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</si>
  <si>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</si>
  <si>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</si>
  <si>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</si>
  <si>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</si>
  <si>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</si>
  <si>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</si>
  <si>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</si>
  <si>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</si>
  <si>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</si>
  <si>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</si>
  <si>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</si>
  <si>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</si>
  <si>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</si>
  <si>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</si>
  <si>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</si>
  <si>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</si>
  <si>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</si>
  <si>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</si>
  <si>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</si>
  <si>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</si>
  <si>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</si>
  <si>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</si>
  <si>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</si>
  <si>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</si>
  <si>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</si>
  <si>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</si>
  <si>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</si>
  <si>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</si>
  <si>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</si>
  <si>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</si>
  <si>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</si>
  <si>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</si>
  <si>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</si>
  <si>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</si>
  <si>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</si>
  <si>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</si>
  <si>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</si>
  <si>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</si>
  <si>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</si>
  <si>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</si>
  <si>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</si>
  <si>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</si>
  <si>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</si>
  <si>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</si>
  <si>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</si>
  <si>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</si>
  <si>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</si>
  <si>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</si>
  <si>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</si>
  <si>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</si>
  <si>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</si>
  <si>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</si>
  <si>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</si>
  <si>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</si>
  <si>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</si>
  <si>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</si>
  <si>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</si>
  <si>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</si>
  <si>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</si>
  <si>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</si>
  <si>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</si>
  <si>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</si>
  <si>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</si>
  <si>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</si>
  <si>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</si>
  <si>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</si>
  <si>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</si>
  <si>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</si>
  <si>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</si>
  <si>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</si>
  <si>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</si>
  <si>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</si>
  <si>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</si>
  <si>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</si>
  <si>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</si>
  <si>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</si>
  <si>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</si>
  <si>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</si>
  <si>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</si>
  <si>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</si>
  <si>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</si>
  <si>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</si>
  <si>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</si>
  <si>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</si>
  <si>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</si>
  <si>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</si>
  <si>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</si>
  <si>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</si>
  <si>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</si>
  <si>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</si>
  <si>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КСФ</t>
  </si>
  <si>
    <t>Годишен         уточнен план                           2024 г.</t>
  </si>
  <si>
    <t>ОТЧЕТ               2024 г.</t>
  </si>
  <si>
    <t>Адрияна Димова</t>
  </si>
  <si>
    <t>Детелина Караенева</t>
  </si>
  <si>
    <t>Мартин Войнов</t>
  </si>
  <si>
    <t>Национален фонд към Министерството на финансите</t>
  </si>
  <si>
    <t>9817</t>
  </si>
  <si>
    <t>m.voynov@minfin.bg</t>
  </si>
  <si>
    <t>08 01 2025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</si>
</sst>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xf numFmtId="3" fontId="28"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6" zoomScale="60" zoomScaleNormal="60" workbookViewId="0">
      <selection activeCell="I30" sqref="I3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2.2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445">
        <v>45657</v>
      </c>
      <c r="G11" s="24" t="s">
        <v>1</v>
      </c>
      <c r="H11" s="25">
        <v>0</v>
      </c>
      <c r="I11" s="448">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
        <v>180</v>
      </c>
      <c r="C13" s="30"/>
      <c r="D13" s="30"/>
      <c r="E13" s="34" t="s">
        <v>173</v>
      </c>
      <c r="F13" s="35" t="s">
        <v>181</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v>98</v>
      </c>
      <c r="F15" s="40" t="s">
        <v>174</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175</v>
      </c>
      <c r="F17" s="454" t="s">
        <v>176</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5791737500</v>
      </c>
      <c r="F22" s="101">
        <f t="shared" si="0"/>
        <v>2504188116</v>
      </c>
      <c r="G22" s="102">
        <f t="shared" si="0"/>
        <v>2504188116</v>
      </c>
      <c r="H22" s="103">
        <f t="shared" si="0"/>
        <v>0</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v>0</v>
      </c>
      <c r="F23" s="110">
        <f t="shared" ref="F23:F88" si="1">+G23+H23+I23+J23</f>
        <v>0</v>
      </c>
      <c r="G23" s="111">
        <v>0</v>
      </c>
      <c r="H23" s="112">
        <v>0</v>
      </c>
      <c r="I23" s="112">
        <v>0</v>
      </c>
      <c r="J23" s="113">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-676807</v>
      </c>
      <c r="G25" s="127">
        <f t="shared" ref="G25:M25" si="2">+G26+G30+G31+G32+G33</f>
        <v>-676807</v>
      </c>
      <c r="H25" s="128">
        <f>+H26+H30+H31+H32+H33</f>
        <v>0</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v>0</v>
      </c>
      <c r="F26" s="132">
        <f t="shared" si="1"/>
        <v>-9201</v>
      </c>
      <c r="G26" s="133">
        <v>-9201</v>
      </c>
      <c r="H26" s="134">
        <v>0</v>
      </c>
      <c r="I26" s="134">
        <v>0</v>
      </c>
      <c r="J26" s="135">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v>0</v>
      </c>
      <c r="F27" s="139">
        <f t="shared" si="1"/>
        <v>0</v>
      </c>
      <c r="G27" s="140">
        <v>0</v>
      </c>
      <c r="H27" s="141">
        <v>0</v>
      </c>
      <c r="I27" s="141">
        <v>0</v>
      </c>
      <c r="J27" s="142">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v>0</v>
      </c>
      <c r="F28" s="147">
        <f t="shared" si="1"/>
        <v>0</v>
      </c>
      <c r="G28" s="148">
        <v>0</v>
      </c>
      <c r="H28" s="149">
        <v>0</v>
      </c>
      <c r="I28" s="149">
        <v>0</v>
      </c>
      <c r="J28" s="150">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v>0</v>
      </c>
      <c r="F29" s="155">
        <f t="shared" si="1"/>
        <v>0</v>
      </c>
      <c r="G29" s="156">
        <v>0</v>
      </c>
      <c r="H29" s="157">
        <v>0</v>
      </c>
      <c r="I29" s="157">
        <v>0</v>
      </c>
      <c r="J29" s="158">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v>0</v>
      </c>
      <c r="F30" s="161">
        <f t="shared" si="1"/>
        <v>0</v>
      </c>
      <c r="G30" s="162">
        <v>0</v>
      </c>
      <c r="H30" s="163">
        <v>0</v>
      </c>
      <c r="I30" s="163">
        <v>0</v>
      </c>
      <c r="J30" s="164">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v>0</v>
      </c>
      <c r="F31" s="167">
        <f t="shared" si="1"/>
        <v>345265</v>
      </c>
      <c r="G31" s="168">
        <v>345265</v>
      </c>
      <c r="H31" s="169">
        <v>0</v>
      </c>
      <c r="I31" s="169">
        <v>0</v>
      </c>
      <c r="J31" s="170">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v>0</v>
      </c>
      <c r="F32" s="167">
        <f t="shared" si="1"/>
        <v>-1012871</v>
      </c>
      <c r="G32" s="168">
        <v>-1012871</v>
      </c>
      <c r="H32" s="169">
        <v>0</v>
      </c>
      <c r="I32" s="169">
        <v>0</v>
      </c>
      <c r="J32" s="170">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v>0</v>
      </c>
      <c r="F33" s="119">
        <f t="shared" si="1"/>
        <v>0</v>
      </c>
      <c r="G33" s="120">
        <v>0</v>
      </c>
      <c r="H33" s="121">
        <v>0</v>
      </c>
      <c r="I33" s="121">
        <v>0</v>
      </c>
      <c r="J33" s="122">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v>0</v>
      </c>
      <c r="F36" s="190">
        <f t="shared" si="1"/>
        <v>0</v>
      </c>
      <c r="G36" s="191">
        <v>0</v>
      </c>
      <c r="H36" s="192">
        <v>0</v>
      </c>
      <c r="I36" s="192">
        <v>0</v>
      </c>
      <c r="J36" s="193">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v>5791737500</v>
      </c>
      <c r="F37" s="198">
        <f t="shared" si="1"/>
        <v>2504864923</v>
      </c>
      <c r="G37" s="199">
        <v>2504864923</v>
      </c>
      <c r="H37" s="200">
        <v>0</v>
      </c>
      <c r="I37" s="200">
        <v>0</v>
      </c>
      <c r="J37" s="201">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6609472700</v>
      </c>
      <c r="F38" s="208">
        <f t="shared" si="3"/>
        <v>1015529867</v>
      </c>
      <c r="G38" s="209">
        <f t="shared" si="3"/>
        <v>1015529867</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142991600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v>75145600</v>
      </c>
      <c r="F40" s="228">
        <f t="shared" si="1"/>
        <v>0</v>
      </c>
      <c r="G40" s="229">
        <v>0</v>
      </c>
      <c r="H40" s="230">
        <v>0</v>
      </c>
      <c r="I40" s="230">
        <v>0</v>
      </c>
      <c r="J40" s="231">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v>35483400</v>
      </c>
      <c r="F41" s="236">
        <f t="shared" si="1"/>
        <v>0</v>
      </c>
      <c r="G41" s="237">
        <v>0</v>
      </c>
      <c r="H41" s="238">
        <v>0</v>
      </c>
      <c r="I41" s="238">
        <v>0</v>
      </c>
      <c r="J41" s="239">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v>32362600</v>
      </c>
      <c r="F42" s="243">
        <f t="shared" si="1"/>
        <v>0</v>
      </c>
      <c r="G42" s="244">
        <v>0</v>
      </c>
      <c r="H42" s="245">
        <v>0</v>
      </c>
      <c r="I42" s="245">
        <v>0</v>
      </c>
      <c r="J42" s="246">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v>447009800</v>
      </c>
      <c r="F43" s="249">
        <f t="shared" si="1"/>
        <v>0</v>
      </c>
      <c r="G43" s="250">
        <v>0</v>
      </c>
      <c r="H43" s="251">
        <v>0</v>
      </c>
      <c r="I43" s="251">
        <v>0</v>
      </c>
      <c r="J43" s="252">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v>0</v>
      </c>
      <c r="F44" s="119">
        <f t="shared" si="1"/>
        <v>0</v>
      </c>
      <c r="G44" s="120">
        <v>0</v>
      </c>
      <c r="H44" s="121">
        <v>0</v>
      </c>
      <c r="I44" s="121">
        <v>0</v>
      </c>
      <c r="J44" s="122">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v>0</v>
      </c>
      <c r="F45" s="255">
        <f t="shared" si="1"/>
        <v>0</v>
      </c>
      <c r="G45" s="256">
        <v>0</v>
      </c>
      <c r="H45" s="257">
        <v>0</v>
      </c>
      <c r="I45" s="258">
        <v>0</v>
      </c>
      <c r="J45" s="259">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v>85600500</v>
      </c>
      <c r="F46" s="249">
        <f t="shared" si="1"/>
        <v>0</v>
      </c>
      <c r="G46" s="250">
        <v>0</v>
      </c>
      <c r="H46" s="251">
        <v>0</v>
      </c>
      <c r="I46" s="251">
        <v>0</v>
      </c>
      <c r="J46" s="252">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v>3364700</v>
      </c>
      <c r="F47" s="255">
        <f t="shared" si="1"/>
        <v>0</v>
      </c>
      <c r="G47" s="256">
        <v>0</v>
      </c>
      <c r="H47" s="257">
        <v>0</v>
      </c>
      <c r="I47" s="258">
        <v>0</v>
      </c>
      <c r="J47" s="259">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v>1116865400</v>
      </c>
      <c r="F48" s="167">
        <f t="shared" si="1"/>
        <v>58833560</v>
      </c>
      <c r="G48" s="162">
        <v>58833560</v>
      </c>
      <c r="H48" s="163">
        <v>0</v>
      </c>
      <c r="I48" s="163">
        <v>0</v>
      </c>
      <c r="J48" s="164">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v>2794425800</v>
      </c>
      <c r="F49" s="167">
        <f t="shared" si="1"/>
        <v>0</v>
      </c>
      <c r="G49" s="168">
        <v>0</v>
      </c>
      <c r="H49" s="169">
        <v>0</v>
      </c>
      <c r="I49" s="169">
        <v>0</v>
      </c>
      <c r="J49" s="170">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v>2022579600</v>
      </c>
      <c r="F50" s="167">
        <f t="shared" si="1"/>
        <v>956696307</v>
      </c>
      <c r="G50" s="168">
        <v>956696307</v>
      </c>
      <c r="H50" s="169">
        <v>0</v>
      </c>
      <c r="I50" s="169">
        <v>0</v>
      </c>
      <c r="J50" s="170">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v>0</v>
      </c>
      <c r="F51" s="119">
        <f>+G51+H51+I51+J51</f>
        <v>0</v>
      </c>
      <c r="G51" s="120">
        <v>0</v>
      </c>
      <c r="H51" s="121">
        <v>0</v>
      </c>
      <c r="I51" s="121">
        <v>0</v>
      </c>
      <c r="J51" s="122">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v>0</v>
      </c>
      <c r="F52" s="119">
        <f t="shared" si="1"/>
        <v>0</v>
      </c>
      <c r="G52" s="120">
        <v>0</v>
      </c>
      <c r="H52" s="121">
        <v>0</v>
      </c>
      <c r="I52" s="121">
        <v>0</v>
      </c>
      <c r="J52" s="122">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v>0</v>
      </c>
      <c r="F53" s="266">
        <f t="shared" si="1"/>
        <v>0</v>
      </c>
      <c r="G53" s="267">
        <v>0</v>
      </c>
      <c r="H53" s="268">
        <v>0</v>
      </c>
      <c r="I53" s="268">
        <v>0</v>
      </c>
      <c r="J53" s="269">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v>0</v>
      </c>
      <c r="F54" s="274">
        <f t="shared" si="1"/>
        <v>0</v>
      </c>
      <c r="G54" s="275">
        <v>0</v>
      </c>
      <c r="H54" s="276">
        <v>0</v>
      </c>
      <c r="I54" s="276">
        <v>0</v>
      </c>
      <c r="J54" s="277">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v>0</v>
      </c>
      <c r="F55" s="283">
        <f t="shared" si="1"/>
        <v>0</v>
      </c>
      <c r="G55" s="284">
        <v>0</v>
      </c>
      <c r="H55" s="285">
        <v>0</v>
      </c>
      <c r="I55" s="285">
        <v>0</v>
      </c>
      <c r="J55" s="286">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996836000</v>
      </c>
      <c r="F56" s="292">
        <f t="shared" si="5"/>
        <v>-1097694162</v>
      </c>
      <c r="G56" s="293">
        <f t="shared" si="5"/>
        <v>-1097694162</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v>996836000</v>
      </c>
      <c r="F57" s="298">
        <f t="shared" si="1"/>
        <v>615581071</v>
      </c>
      <c r="G57" s="299">
        <v>615581071</v>
      </c>
      <c r="H57" s="300">
        <v>0</v>
      </c>
      <c r="I57" s="300">
        <v>0</v>
      </c>
      <c r="J57" s="301">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v>0</v>
      </c>
      <c r="F58" s="303">
        <f t="shared" si="1"/>
        <v>-1713275233</v>
      </c>
      <c r="G58" s="304">
        <v>-1713275233</v>
      </c>
      <c r="H58" s="305">
        <v>0</v>
      </c>
      <c r="I58" s="305">
        <v>0</v>
      </c>
      <c r="J58" s="306">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v>0</v>
      </c>
      <c r="F59" s="308">
        <f t="shared" si="1"/>
        <v>308491591</v>
      </c>
      <c r="G59" s="309">
        <v>308491591</v>
      </c>
      <c r="H59" s="310">
        <v>0</v>
      </c>
      <c r="I59" s="310">
        <v>0</v>
      </c>
      <c r="J59" s="311">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v>0</v>
      </c>
      <c r="F60" s="315">
        <f t="shared" si="1"/>
        <v>0</v>
      </c>
      <c r="G60" s="316">
        <v>0</v>
      </c>
      <c r="H60" s="317">
        <v>0</v>
      </c>
      <c r="I60" s="317">
        <v>0</v>
      </c>
      <c r="J60" s="318">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v>0</v>
      </c>
      <c r="F62" s="198">
        <f t="shared" si="1"/>
        <v>0</v>
      </c>
      <c r="G62" s="199">
        <v>0</v>
      </c>
      <c r="H62" s="200">
        <v>0</v>
      </c>
      <c r="I62" s="200">
        <v>0</v>
      </c>
      <c r="J62" s="201">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v>0</v>
      </c>
      <c r="F63" s="327">
        <f t="shared" si="1"/>
        <v>0</v>
      </c>
      <c r="G63" s="328">
        <v>0</v>
      </c>
      <c r="H63" s="329">
        <v>0</v>
      </c>
      <c r="I63" s="329">
        <v>0</v>
      </c>
      <c r="J63" s="330">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179100800</v>
      </c>
      <c r="F64" s="335">
        <f t="shared" si="6"/>
        <v>390964087</v>
      </c>
      <c r="G64" s="336">
        <f t="shared" si="6"/>
        <v>390964087</v>
      </c>
      <c r="H64" s="337">
        <f t="shared" si="6"/>
        <v>0</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-179100800</v>
      </c>
      <c r="F66" s="347">
        <f>SUM(+F68+F76+F77+F84+F85+F86+F89+F90+F91+F92+F93+F94+F95)</f>
        <v>-390964087</v>
      </c>
      <c r="G66" s="348">
        <f t="shared" ref="G66:L66" si="8">SUM(+G68+G76+G77+G84+G85+G86+G89+G90+G91+G92+G93+G94+G95)</f>
        <v>-390964087</v>
      </c>
      <c r="H66" s="349">
        <f>SUM(+H68+H76+H77+H84+H85+H86+H89+H90+H91+H92+H93+H94+H95)</f>
        <v>0</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v>0</v>
      </c>
      <c r="F69" s="366">
        <f t="shared" si="1"/>
        <v>0</v>
      </c>
      <c r="G69" s="367">
        <v>0</v>
      </c>
      <c r="H69" s="368">
        <v>0</v>
      </c>
      <c r="I69" s="368">
        <v>0</v>
      </c>
      <c r="J69" s="369">
        <v>0</v>
      </c>
      <c r="K69" s="370" t="e">
        <v>#REF!</v>
      </c>
      <c r="L69" s="370" t="e">
        <v>#REF!</v>
      </c>
      <c r="M69" s="370" t="e">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v>0</v>
      </c>
      <c r="F70" s="374">
        <f t="shared" si="1"/>
        <v>0</v>
      </c>
      <c r="G70" s="375">
        <v>0</v>
      </c>
      <c r="H70" s="376">
        <v>0</v>
      </c>
      <c r="I70" s="376">
        <v>0</v>
      </c>
      <c r="J70" s="377">
        <v>0</v>
      </c>
      <c r="K70" s="370" t="e">
        <v>#REF!</v>
      </c>
      <c r="L70" s="370" t="e">
        <v>#REF!</v>
      </c>
      <c r="M70" s="370" t="e">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v>0</v>
      </c>
      <c r="F71" s="374">
        <f t="shared" si="1"/>
        <v>0</v>
      </c>
      <c r="G71" s="375">
        <v>0</v>
      </c>
      <c r="H71" s="376">
        <v>0</v>
      </c>
      <c r="I71" s="376">
        <v>0</v>
      </c>
      <c r="J71" s="377">
        <v>0</v>
      </c>
      <c r="K71" s="370" t="e">
        <v>#REF!</v>
      </c>
      <c r="L71" s="370" t="e">
        <v>#REF!</v>
      </c>
      <c r="M71" s="370" t="e">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v>0</v>
      </c>
      <c r="F72" s="374">
        <f t="shared" si="1"/>
        <v>0</v>
      </c>
      <c r="G72" s="375">
        <v>0</v>
      </c>
      <c r="H72" s="376">
        <v>0</v>
      </c>
      <c r="I72" s="376">
        <v>0</v>
      </c>
      <c r="J72" s="377">
        <v>0</v>
      </c>
      <c r="K72" s="370" t="e">
        <v>#REF!</v>
      </c>
      <c r="L72" s="370" t="e">
        <v>#REF!</v>
      </c>
      <c r="M72" s="370" t="e">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v>0</v>
      </c>
      <c r="F73" s="374">
        <f t="shared" si="1"/>
        <v>0</v>
      </c>
      <c r="G73" s="375">
        <v>0</v>
      </c>
      <c r="H73" s="376">
        <v>0</v>
      </c>
      <c r="I73" s="376">
        <v>0</v>
      </c>
      <c r="J73" s="377">
        <v>0</v>
      </c>
      <c r="K73" s="370" t="e">
        <v>#REF!</v>
      </c>
      <c r="L73" s="370" t="e">
        <v>#REF!</v>
      </c>
      <c r="M73" s="370" t="e">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v>0</v>
      </c>
      <c r="F74" s="374">
        <f t="shared" si="1"/>
        <v>0</v>
      </c>
      <c r="G74" s="375">
        <v>0</v>
      </c>
      <c r="H74" s="376">
        <v>0</v>
      </c>
      <c r="I74" s="376">
        <v>0</v>
      </c>
      <c r="J74" s="377">
        <v>0</v>
      </c>
      <c r="K74" s="370" t="e">
        <v>#REF!</v>
      </c>
      <c r="L74" s="370" t="e">
        <v>#REF!</v>
      </c>
      <c r="M74" s="370" t="e">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v>0</v>
      </c>
      <c r="F75" s="381">
        <f t="shared" si="1"/>
        <v>0</v>
      </c>
      <c r="G75" s="382">
        <v>0</v>
      </c>
      <c r="H75" s="383">
        <v>0</v>
      </c>
      <c r="I75" s="383">
        <v>0</v>
      </c>
      <c r="J75" s="384">
        <v>0</v>
      </c>
      <c r="K75" s="370" t="e">
        <v>#REF!</v>
      </c>
      <c r="L75" s="370" t="e">
        <v>#REF!</v>
      </c>
      <c r="M75" s="370" t="e">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v>0</v>
      </c>
      <c r="F76" s="298">
        <f t="shared" si="1"/>
        <v>0</v>
      </c>
      <c r="G76" s="299">
        <v>0</v>
      </c>
      <c r="H76" s="300">
        <v>0</v>
      </c>
      <c r="I76" s="300">
        <v>0</v>
      </c>
      <c r="J76" s="301">
        <v>0</v>
      </c>
      <c r="K76" s="370" t="e">
        <v>#REF!</v>
      </c>
      <c r="L76" s="370" t="e">
        <v>#REF!</v>
      </c>
      <c r="M76" s="370" t="e">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165237971</v>
      </c>
      <c r="G77" s="309">
        <f t="shared" ref="G77:M77" si="10">SUM(G78:G83)</f>
        <v>165237971</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v>0</v>
      </c>
      <c r="F78" s="366">
        <f t="shared" si="1"/>
        <v>-6086865</v>
      </c>
      <c r="G78" s="367">
        <v>-6086865</v>
      </c>
      <c r="H78" s="368">
        <v>0</v>
      </c>
      <c r="I78" s="368">
        <v>0</v>
      </c>
      <c r="J78" s="369">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v>0</v>
      </c>
      <c r="F79" s="374">
        <f t="shared" si="1"/>
        <v>171324836</v>
      </c>
      <c r="G79" s="375">
        <v>171324836</v>
      </c>
      <c r="H79" s="376">
        <v>0</v>
      </c>
      <c r="I79" s="376">
        <v>0</v>
      </c>
      <c r="J79" s="377">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v>0</v>
      </c>
      <c r="F80" s="374">
        <f t="shared" si="1"/>
        <v>0</v>
      </c>
      <c r="G80" s="375">
        <v>0</v>
      </c>
      <c r="H80" s="376">
        <v>0</v>
      </c>
      <c r="I80" s="376">
        <v>0</v>
      </c>
      <c r="J80" s="377">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v>0</v>
      </c>
      <c r="F82" s="374">
        <f t="shared" si="1"/>
        <v>0</v>
      </c>
      <c r="G82" s="375">
        <v>0</v>
      </c>
      <c r="H82" s="376">
        <v>0</v>
      </c>
      <c r="I82" s="376">
        <v>0</v>
      </c>
      <c r="J82" s="377">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v>0</v>
      </c>
      <c r="F83" s="381">
        <f t="shared" si="1"/>
        <v>0</v>
      </c>
      <c r="G83" s="382">
        <v>0</v>
      </c>
      <c r="H83" s="383">
        <v>0</v>
      </c>
      <c r="I83" s="383">
        <v>0</v>
      </c>
      <c r="J83" s="384">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v>0</v>
      </c>
      <c r="F84" s="298">
        <f t="shared" si="1"/>
        <v>0</v>
      </c>
      <c r="G84" s="299">
        <v>0</v>
      </c>
      <c r="H84" s="300">
        <v>0</v>
      </c>
      <c r="I84" s="300">
        <v>0</v>
      </c>
      <c r="J84" s="301">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v>0</v>
      </c>
      <c r="F85" s="303">
        <f t="shared" si="1"/>
        <v>0</v>
      </c>
      <c r="G85" s="304">
        <v>0</v>
      </c>
      <c r="H85" s="305">
        <v>0</v>
      </c>
      <c r="I85" s="305">
        <v>0</v>
      </c>
      <c r="J85" s="306">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-555305158</v>
      </c>
      <c r="G86" s="309">
        <f t="shared" ref="G86:M86" si="11">+G87+G88</f>
        <v>-555305158</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v>0</v>
      </c>
      <c r="F87" s="366">
        <f t="shared" si="1"/>
        <v>0</v>
      </c>
      <c r="G87" s="367">
        <v>0</v>
      </c>
      <c r="H87" s="368">
        <v>0</v>
      </c>
      <c r="I87" s="368">
        <v>0</v>
      </c>
      <c r="J87" s="369">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v>0</v>
      </c>
      <c r="F88" s="381">
        <f t="shared" si="1"/>
        <v>-555305158</v>
      </c>
      <c r="G88" s="382">
        <v>-555305158</v>
      </c>
      <c r="H88" s="383">
        <v>0</v>
      </c>
      <c r="I88" s="383">
        <v>0</v>
      </c>
      <c r="J88" s="384">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v>0</v>
      </c>
      <c r="F89" s="298">
        <f t="shared" ref="F89:F96" si="12">+G89+H89+I89+J89</f>
        <v>0</v>
      </c>
      <c r="G89" s="299">
        <v>0</v>
      </c>
      <c r="H89" s="300">
        <v>0</v>
      </c>
      <c r="I89" s="300">
        <v>0</v>
      </c>
      <c r="J89" s="301">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v>0</v>
      </c>
      <c r="F90" s="303">
        <f t="shared" si="12"/>
        <v>0</v>
      </c>
      <c r="G90" s="304">
        <v>0</v>
      </c>
      <c r="H90" s="305">
        <v>0</v>
      </c>
      <c r="I90" s="305">
        <v>0</v>
      </c>
      <c r="J90" s="306">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v>0</v>
      </c>
      <c r="F91" s="167">
        <f t="shared" si="12"/>
        <v>0</v>
      </c>
      <c r="G91" s="168">
        <v>0</v>
      </c>
      <c r="H91" s="169">
        <v>0</v>
      </c>
      <c r="I91" s="169">
        <v>0</v>
      </c>
      <c r="J91" s="170">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v>0</v>
      </c>
      <c r="F92" s="167">
        <f t="shared" si="12"/>
        <v>0</v>
      </c>
      <c r="G92" s="168">
        <v>0</v>
      </c>
      <c r="H92" s="169">
        <v>0</v>
      </c>
      <c r="I92" s="169">
        <v>0</v>
      </c>
      <c r="J92" s="170">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v>0</v>
      </c>
      <c r="F93" s="167">
        <f t="shared" si="12"/>
        <v>2706586464</v>
      </c>
      <c r="G93" s="168">
        <v>2706586464</v>
      </c>
      <c r="H93" s="169">
        <v>0</v>
      </c>
      <c r="I93" s="169">
        <v>0</v>
      </c>
      <c r="J93" s="170">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v>-179100800</v>
      </c>
      <c r="F94" s="167">
        <f t="shared" si="12"/>
        <v>-2707483364</v>
      </c>
      <c r="G94" s="168">
        <v>-2707483364</v>
      </c>
      <c r="H94" s="169">
        <v>0</v>
      </c>
      <c r="I94" s="169">
        <v>0</v>
      </c>
      <c r="J94" s="170">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v>0</v>
      </c>
      <c r="F95" s="119">
        <f t="shared" si="12"/>
        <v>0</v>
      </c>
      <c r="G95" s="120">
        <v>0</v>
      </c>
      <c r="H95" s="121">
        <v>0</v>
      </c>
      <c r="I95" s="121">
        <v>0</v>
      </c>
      <c r="J95" s="122">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v>0</v>
      </c>
      <c r="F96" s="395">
        <f t="shared" si="12"/>
        <v>0</v>
      </c>
      <c r="G96" s="396">
        <v>0</v>
      </c>
      <c r="H96" s="397">
        <v>0</v>
      </c>
      <c r="I96" s="397">
        <v>0</v>
      </c>
      <c r="J96" s="398">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
        <v>182</v>
      </c>
      <c r="C107" s="420"/>
      <c r="D107" s="420"/>
      <c r="E107" s="424"/>
      <c r="F107" s="19"/>
      <c r="G107" s="425">
        <v>9859</v>
      </c>
      <c r="H107" s="457"/>
      <c r="I107" s="426"/>
      <c r="J107" s="427" t="s">
        <v>183</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
        <v>179</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
        <v>177</v>
      </c>
      <c r="F114" s="447"/>
      <c r="G114" s="441"/>
      <c r="H114" s="3"/>
      <c r="I114" s="447" t="s">
        <v>178</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2025-01-13T09:47:48Z</dcterms:modified>
</cp:coreProperties>
</file>