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4-ТО ТРИМ." sheetId="2" r:id="rId1"/>
  </sheets>
  <externalReferences>
    <externalReference r:id="rId2"/>
  </externalReferences>
  <definedNames>
    <definedName name="_xlnm._FilterDatabase" localSheetId="0" hidden="1">'4-ТО ТРИМ.'!$A$11:$N$332</definedName>
    <definedName name="for_FO">#REF!</definedName>
    <definedName name="for_Sebra">'[1]Лимит за общини'!#REF!</definedName>
    <definedName name="_xlnm.Print_Area" localSheetId="0">'4-ТО ТРИМ.'!$A$1:$N$329</definedName>
    <definedName name="_xlnm.Print_Titles" localSheetId="0">'4-ТО ТРИМ.'!$5:$9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31" i="2" l="1"/>
  <c r="L331" i="2"/>
  <c r="K331" i="2"/>
  <c r="J331" i="2"/>
  <c r="I331" i="2"/>
  <c r="G331" i="2"/>
  <c r="F329" i="2"/>
  <c r="E329" i="2"/>
  <c r="D329" i="2"/>
  <c r="H328" i="2"/>
  <c r="D328" i="2"/>
  <c r="C328" i="2"/>
  <c r="H327" i="2"/>
  <c r="C327" i="2" s="1"/>
  <c r="D327" i="2"/>
  <c r="H326" i="2"/>
  <c r="H329" i="2" s="1"/>
  <c r="D326" i="2"/>
  <c r="C326" i="2" s="1"/>
  <c r="H325" i="2"/>
  <c r="D325" i="2"/>
  <c r="C325" i="2" s="1"/>
  <c r="H324" i="2"/>
  <c r="D324" i="2"/>
  <c r="C324" i="2"/>
  <c r="C329" i="2" s="1"/>
  <c r="H323" i="2"/>
  <c r="F322" i="2"/>
  <c r="E322" i="2"/>
  <c r="H321" i="2"/>
  <c r="D321" i="2"/>
  <c r="C321" i="2" s="1"/>
  <c r="H320" i="2"/>
  <c r="D320" i="2"/>
  <c r="C320" i="2"/>
  <c r="H319" i="2"/>
  <c r="C319" i="2" s="1"/>
  <c r="D319" i="2"/>
  <c r="H318" i="2"/>
  <c r="D318" i="2"/>
  <c r="C318" i="2" s="1"/>
  <c r="H317" i="2"/>
  <c r="D317" i="2"/>
  <c r="C317" i="2" s="1"/>
  <c r="H316" i="2"/>
  <c r="D316" i="2"/>
  <c r="C316" i="2"/>
  <c r="H315" i="2"/>
  <c r="C315" i="2" s="1"/>
  <c r="D315" i="2"/>
  <c r="H314" i="2"/>
  <c r="D314" i="2"/>
  <c r="H313" i="2"/>
  <c r="D313" i="2"/>
  <c r="H312" i="2"/>
  <c r="H322" i="2" s="1"/>
  <c r="D312" i="2"/>
  <c r="C312" i="2"/>
  <c r="H311" i="2"/>
  <c r="F310" i="2"/>
  <c r="E310" i="2"/>
  <c r="H309" i="2"/>
  <c r="D309" i="2"/>
  <c r="C309" i="2" s="1"/>
  <c r="H308" i="2"/>
  <c r="D308" i="2"/>
  <c r="C308" i="2"/>
  <c r="H307" i="2"/>
  <c r="C307" i="2" s="1"/>
  <c r="D307" i="2"/>
  <c r="H306" i="2"/>
  <c r="D306" i="2"/>
  <c r="C306" i="2" s="1"/>
  <c r="H305" i="2"/>
  <c r="D305" i="2"/>
  <c r="C305" i="2" s="1"/>
  <c r="H304" i="2"/>
  <c r="D304" i="2"/>
  <c r="C304" i="2"/>
  <c r="H303" i="2"/>
  <c r="C303" i="2" s="1"/>
  <c r="D303" i="2"/>
  <c r="H302" i="2"/>
  <c r="D302" i="2"/>
  <c r="C302" i="2" s="1"/>
  <c r="H301" i="2"/>
  <c r="D301" i="2"/>
  <c r="H300" i="2"/>
  <c r="D300" i="2"/>
  <c r="C300" i="2"/>
  <c r="H299" i="2"/>
  <c r="D299" i="2"/>
  <c r="H298" i="2"/>
  <c r="F297" i="2"/>
  <c r="E297" i="2"/>
  <c r="H296" i="2"/>
  <c r="D296" i="2"/>
  <c r="C296" i="2"/>
  <c r="H295" i="2"/>
  <c r="C295" i="2" s="1"/>
  <c r="D295" i="2"/>
  <c r="H294" i="2"/>
  <c r="H297" i="2" s="1"/>
  <c r="D294" i="2"/>
  <c r="H293" i="2"/>
  <c r="D293" i="2"/>
  <c r="C293" i="2" s="1"/>
  <c r="H292" i="2"/>
  <c r="D292" i="2"/>
  <c r="C292" i="2"/>
  <c r="H291" i="2"/>
  <c r="F290" i="2"/>
  <c r="E290" i="2"/>
  <c r="H289" i="2"/>
  <c r="D289" i="2"/>
  <c r="C289" i="2" s="1"/>
  <c r="H288" i="2"/>
  <c r="D288" i="2"/>
  <c r="C288" i="2"/>
  <c r="H287" i="2"/>
  <c r="C287" i="2" s="1"/>
  <c r="D287" i="2"/>
  <c r="H286" i="2"/>
  <c r="D286" i="2"/>
  <c r="C286" i="2" s="1"/>
  <c r="H285" i="2"/>
  <c r="D285" i="2"/>
  <c r="C285" i="2" s="1"/>
  <c r="H284" i="2"/>
  <c r="D284" i="2"/>
  <c r="C284" i="2"/>
  <c r="H283" i="2"/>
  <c r="C283" i="2" s="1"/>
  <c r="D283" i="2"/>
  <c r="H282" i="2"/>
  <c r="D282" i="2"/>
  <c r="C282" i="2" s="1"/>
  <c r="H281" i="2"/>
  <c r="D281" i="2"/>
  <c r="H280" i="2"/>
  <c r="D280" i="2"/>
  <c r="C280" i="2"/>
  <c r="H279" i="2"/>
  <c r="H290" i="2" s="1"/>
  <c r="D279" i="2"/>
  <c r="H278" i="2"/>
  <c r="F277" i="2"/>
  <c r="E277" i="2"/>
  <c r="H276" i="2"/>
  <c r="D276" i="2"/>
  <c r="C276" i="2"/>
  <c r="H275" i="2"/>
  <c r="C275" i="2" s="1"/>
  <c r="D275" i="2"/>
  <c r="H274" i="2"/>
  <c r="D274" i="2"/>
  <c r="H273" i="2"/>
  <c r="D273" i="2"/>
  <c r="C273" i="2" s="1"/>
  <c r="H272" i="2"/>
  <c r="D272" i="2"/>
  <c r="C272" i="2"/>
  <c r="H271" i="2"/>
  <c r="C271" i="2" s="1"/>
  <c r="D271" i="2"/>
  <c r="H270" i="2"/>
  <c r="D270" i="2"/>
  <c r="C270" i="2" s="1"/>
  <c r="H269" i="2"/>
  <c r="D269" i="2"/>
  <c r="C269" i="2" s="1"/>
  <c r="H268" i="2"/>
  <c r="D268" i="2"/>
  <c r="C268" i="2"/>
  <c r="H267" i="2"/>
  <c r="C267" i="2" s="1"/>
  <c r="D267" i="2"/>
  <c r="H266" i="2"/>
  <c r="D266" i="2"/>
  <c r="C266" i="2" s="1"/>
  <c r="H265" i="2"/>
  <c r="D265" i="2"/>
  <c r="C265" i="2" s="1"/>
  <c r="H264" i="2"/>
  <c r="D264" i="2"/>
  <c r="C264" i="2"/>
  <c r="H263" i="2"/>
  <c r="C263" i="2" s="1"/>
  <c r="D263" i="2"/>
  <c r="H262" i="2"/>
  <c r="D262" i="2"/>
  <c r="H261" i="2"/>
  <c r="D261" i="2"/>
  <c r="C261" i="2" s="1"/>
  <c r="H260" i="2"/>
  <c r="D260" i="2"/>
  <c r="C260" i="2"/>
  <c r="H259" i="2"/>
  <c r="C259" i="2" s="1"/>
  <c r="D259" i="2"/>
  <c r="H258" i="2"/>
  <c r="D258" i="2"/>
  <c r="H257" i="2"/>
  <c r="D257" i="2"/>
  <c r="C257" i="2" s="1"/>
  <c r="H256" i="2"/>
  <c r="D256" i="2"/>
  <c r="C256" i="2"/>
  <c r="H255" i="2"/>
  <c r="C255" i="2" s="1"/>
  <c r="D255" i="2"/>
  <c r="H254" i="2"/>
  <c r="H253" i="2"/>
  <c r="C253" i="2" s="1"/>
  <c r="D253" i="2"/>
  <c r="F252" i="2"/>
  <c r="E252" i="2"/>
  <c r="H251" i="2"/>
  <c r="C251" i="2" s="1"/>
  <c r="D251" i="2"/>
  <c r="H250" i="2"/>
  <c r="D250" i="2"/>
  <c r="C250" i="2" s="1"/>
  <c r="H249" i="2"/>
  <c r="D249" i="2"/>
  <c r="C249" i="2" s="1"/>
  <c r="H248" i="2"/>
  <c r="D248" i="2"/>
  <c r="C248" i="2"/>
  <c r="H247" i="2"/>
  <c r="C247" i="2" s="1"/>
  <c r="D247" i="2"/>
  <c r="H246" i="2"/>
  <c r="D246" i="2"/>
  <c r="C246" i="2" s="1"/>
  <c r="H245" i="2"/>
  <c r="D245" i="2"/>
  <c r="C245" i="2" s="1"/>
  <c r="H244" i="2"/>
  <c r="D244" i="2"/>
  <c r="C244" i="2"/>
  <c r="H243" i="2"/>
  <c r="C243" i="2" s="1"/>
  <c r="D243" i="2"/>
  <c r="H242" i="2"/>
  <c r="H252" i="2" s="1"/>
  <c r="D242" i="2"/>
  <c r="H241" i="2"/>
  <c r="H240" i="2"/>
  <c r="F240" i="2"/>
  <c r="E240" i="2"/>
  <c r="H239" i="2"/>
  <c r="C239" i="2" s="1"/>
  <c r="D239" i="2"/>
  <c r="H238" i="2"/>
  <c r="D238" i="2"/>
  <c r="H237" i="2"/>
  <c r="D237" i="2"/>
  <c r="C237" i="2" s="1"/>
  <c r="H236" i="2"/>
  <c r="D236" i="2"/>
  <c r="C236" i="2"/>
  <c r="H235" i="2"/>
  <c r="F234" i="2"/>
  <c r="E234" i="2"/>
  <c r="H233" i="2"/>
  <c r="D233" i="2"/>
  <c r="C233" i="2" s="1"/>
  <c r="H232" i="2"/>
  <c r="D232" i="2"/>
  <c r="C232" i="2"/>
  <c r="H231" i="2"/>
  <c r="C231" i="2" s="1"/>
  <c r="D231" i="2"/>
  <c r="H230" i="2"/>
  <c r="D230" i="2"/>
  <c r="C230" i="2" s="1"/>
  <c r="H229" i="2"/>
  <c r="D229" i="2"/>
  <c r="H228" i="2"/>
  <c r="D228" i="2"/>
  <c r="C228" i="2"/>
  <c r="H227" i="2"/>
  <c r="D227" i="2"/>
  <c r="H226" i="2"/>
  <c r="F225" i="2"/>
  <c r="E225" i="2"/>
  <c r="H224" i="2"/>
  <c r="D224" i="2"/>
  <c r="C224" i="2"/>
  <c r="H223" i="2"/>
  <c r="C223" i="2" s="1"/>
  <c r="D223" i="2"/>
  <c r="H222" i="2"/>
  <c r="D222" i="2"/>
  <c r="H221" i="2"/>
  <c r="D221" i="2"/>
  <c r="C221" i="2" s="1"/>
  <c r="H220" i="2"/>
  <c r="D220" i="2"/>
  <c r="C220" i="2"/>
  <c r="H219" i="2"/>
  <c r="C219" i="2" s="1"/>
  <c r="D219" i="2"/>
  <c r="H218" i="2"/>
  <c r="D218" i="2"/>
  <c r="C218" i="2" s="1"/>
  <c r="H217" i="2"/>
  <c r="D217" i="2"/>
  <c r="C217" i="2" s="1"/>
  <c r="H216" i="2"/>
  <c r="F215" i="2"/>
  <c r="E215" i="2"/>
  <c r="H214" i="2"/>
  <c r="D214" i="2"/>
  <c r="H213" i="2"/>
  <c r="D213" i="2"/>
  <c r="C213" i="2" s="1"/>
  <c r="H212" i="2"/>
  <c r="D212" i="2"/>
  <c r="C212" i="2"/>
  <c r="H211" i="2"/>
  <c r="C211" i="2" s="1"/>
  <c r="D211" i="2"/>
  <c r="H210" i="2"/>
  <c r="D210" i="2"/>
  <c r="C210" i="2" s="1"/>
  <c r="H209" i="2"/>
  <c r="H215" i="2" s="1"/>
  <c r="D209" i="2"/>
  <c r="C209" i="2" s="1"/>
  <c r="H208" i="2"/>
  <c r="D208" i="2"/>
  <c r="C208" i="2"/>
  <c r="H207" i="2"/>
  <c r="F206" i="2"/>
  <c r="E206" i="2"/>
  <c r="H205" i="2"/>
  <c r="D205" i="2"/>
  <c r="C205" i="2" s="1"/>
  <c r="H204" i="2"/>
  <c r="D204" i="2"/>
  <c r="C204" i="2"/>
  <c r="H203" i="2"/>
  <c r="C203" i="2" s="1"/>
  <c r="D203" i="2"/>
  <c r="H202" i="2"/>
  <c r="D202" i="2"/>
  <c r="C202" i="2" s="1"/>
  <c r="H201" i="2"/>
  <c r="D201" i="2"/>
  <c r="C201" i="2" s="1"/>
  <c r="H200" i="2"/>
  <c r="D200" i="2"/>
  <c r="C200" i="2"/>
  <c r="H199" i="2"/>
  <c r="C199" i="2" s="1"/>
  <c r="D199" i="2"/>
  <c r="H198" i="2"/>
  <c r="D198" i="2"/>
  <c r="H197" i="2"/>
  <c r="D197" i="2"/>
  <c r="C197" i="2" s="1"/>
  <c r="H196" i="2"/>
  <c r="D196" i="2"/>
  <c r="C196" i="2"/>
  <c r="H195" i="2"/>
  <c r="C195" i="2" s="1"/>
  <c r="D195" i="2"/>
  <c r="H194" i="2"/>
  <c r="D194" i="2"/>
  <c r="H193" i="2"/>
  <c r="D193" i="2"/>
  <c r="C193" i="2" s="1"/>
  <c r="H192" i="2"/>
  <c r="D192" i="2"/>
  <c r="C192" i="2"/>
  <c r="H191" i="2"/>
  <c r="C191" i="2" s="1"/>
  <c r="D191" i="2"/>
  <c r="H190" i="2"/>
  <c r="D190" i="2"/>
  <c r="C190" i="2" s="1"/>
  <c r="H189" i="2"/>
  <c r="D189" i="2"/>
  <c r="H188" i="2"/>
  <c r="D188" i="2"/>
  <c r="C188" i="2"/>
  <c r="H187" i="2"/>
  <c r="F186" i="2"/>
  <c r="E186" i="2"/>
  <c r="H185" i="2"/>
  <c r="D185" i="2"/>
  <c r="C185" i="2" s="1"/>
  <c r="H184" i="2"/>
  <c r="D184" i="2"/>
  <c r="C184" i="2"/>
  <c r="H183" i="2"/>
  <c r="C183" i="2" s="1"/>
  <c r="D183" i="2"/>
  <c r="H182" i="2"/>
  <c r="D182" i="2"/>
  <c r="C182" i="2" s="1"/>
  <c r="H181" i="2"/>
  <c r="D181" i="2"/>
  <c r="C181" i="2" s="1"/>
  <c r="H180" i="2"/>
  <c r="D180" i="2"/>
  <c r="C180" i="2"/>
  <c r="H179" i="2"/>
  <c r="C179" i="2" s="1"/>
  <c r="D179" i="2"/>
  <c r="H178" i="2"/>
  <c r="D178" i="2"/>
  <c r="H177" i="2"/>
  <c r="D177" i="2"/>
  <c r="H176" i="2"/>
  <c r="D176" i="2"/>
  <c r="C176" i="2"/>
  <c r="H175" i="2"/>
  <c r="D175" i="2"/>
  <c r="H174" i="2"/>
  <c r="F173" i="2"/>
  <c r="E173" i="2"/>
  <c r="H172" i="2"/>
  <c r="D172" i="2"/>
  <c r="C172" i="2"/>
  <c r="H171" i="2"/>
  <c r="C171" i="2" s="1"/>
  <c r="D171" i="2"/>
  <c r="H170" i="2"/>
  <c r="D170" i="2"/>
  <c r="C170" i="2" s="1"/>
  <c r="H169" i="2"/>
  <c r="D169" i="2"/>
  <c r="C169" i="2" s="1"/>
  <c r="H168" i="2"/>
  <c r="D168" i="2"/>
  <c r="C168" i="2"/>
  <c r="H167" i="2"/>
  <c r="C167" i="2" s="1"/>
  <c r="C173" i="2" s="1"/>
  <c r="D167" i="2"/>
  <c r="H166" i="2"/>
  <c r="F165" i="2"/>
  <c r="E165" i="2"/>
  <c r="H164" i="2"/>
  <c r="D164" i="2"/>
  <c r="C164" i="2"/>
  <c r="H163" i="2"/>
  <c r="C163" i="2" s="1"/>
  <c r="D163" i="2"/>
  <c r="H162" i="2"/>
  <c r="D162" i="2"/>
  <c r="C162" i="2" s="1"/>
  <c r="H161" i="2"/>
  <c r="D161" i="2"/>
  <c r="C161" i="2" s="1"/>
  <c r="H160" i="2"/>
  <c r="D160" i="2"/>
  <c r="C160" i="2"/>
  <c r="H159" i="2"/>
  <c r="C159" i="2" s="1"/>
  <c r="D159" i="2"/>
  <c r="H158" i="2"/>
  <c r="D158" i="2"/>
  <c r="H157" i="2"/>
  <c r="D157" i="2"/>
  <c r="C157" i="2" s="1"/>
  <c r="H156" i="2"/>
  <c r="D156" i="2"/>
  <c r="C156" i="2"/>
  <c r="H155" i="2"/>
  <c r="C155" i="2" s="1"/>
  <c r="D155" i="2"/>
  <c r="H154" i="2"/>
  <c r="D154" i="2"/>
  <c r="C154" i="2" s="1"/>
  <c r="H153" i="2"/>
  <c r="D153" i="2"/>
  <c r="C153" i="2" s="1"/>
  <c r="H152" i="2"/>
  <c r="F151" i="2"/>
  <c r="E151" i="2"/>
  <c r="H150" i="2"/>
  <c r="D150" i="2"/>
  <c r="H149" i="2"/>
  <c r="D149" i="2"/>
  <c r="C149" i="2" s="1"/>
  <c r="H148" i="2"/>
  <c r="D148" i="2"/>
  <c r="C148" i="2"/>
  <c r="H147" i="2"/>
  <c r="C147" i="2" s="1"/>
  <c r="D147" i="2"/>
  <c r="H146" i="2"/>
  <c r="D146" i="2"/>
  <c r="C146" i="2" s="1"/>
  <c r="H145" i="2"/>
  <c r="D145" i="2"/>
  <c r="C145" i="2" s="1"/>
  <c r="H144" i="2"/>
  <c r="D144" i="2"/>
  <c r="C144" i="2"/>
  <c r="H143" i="2"/>
  <c r="C143" i="2" s="1"/>
  <c r="D143" i="2"/>
  <c r="H142" i="2"/>
  <c r="D142" i="2"/>
  <c r="C142" i="2" s="1"/>
  <c r="H141" i="2"/>
  <c r="D141" i="2"/>
  <c r="C141" i="2" s="1"/>
  <c r="H140" i="2"/>
  <c r="D140" i="2"/>
  <c r="D151" i="2" s="1"/>
  <c r="C140" i="2"/>
  <c r="H139" i="2"/>
  <c r="F138" i="2"/>
  <c r="E138" i="2"/>
  <c r="H137" i="2"/>
  <c r="D137" i="2"/>
  <c r="C137" i="2" s="1"/>
  <c r="H136" i="2"/>
  <c r="D136" i="2"/>
  <c r="C136" i="2"/>
  <c r="H135" i="2"/>
  <c r="C135" i="2" s="1"/>
  <c r="D135" i="2"/>
  <c r="H134" i="2"/>
  <c r="D134" i="2"/>
  <c r="H133" i="2"/>
  <c r="D133" i="2"/>
  <c r="C133" i="2" s="1"/>
  <c r="H132" i="2"/>
  <c r="D132" i="2"/>
  <c r="C132" i="2"/>
  <c r="H131" i="2"/>
  <c r="C131" i="2" s="1"/>
  <c r="D131" i="2"/>
  <c r="H130" i="2"/>
  <c r="H138" i="2" s="1"/>
  <c r="D130" i="2"/>
  <c r="H129" i="2"/>
  <c r="H128" i="2"/>
  <c r="F128" i="2"/>
  <c r="E128" i="2"/>
  <c r="H127" i="2"/>
  <c r="C127" i="2" s="1"/>
  <c r="D127" i="2"/>
  <c r="H126" i="2"/>
  <c r="D126" i="2"/>
  <c r="H125" i="2"/>
  <c r="D125" i="2"/>
  <c r="C125" i="2" s="1"/>
  <c r="H124" i="2"/>
  <c r="D124" i="2"/>
  <c r="C124" i="2"/>
  <c r="H123" i="2"/>
  <c r="C123" i="2" s="1"/>
  <c r="D123" i="2"/>
  <c r="H122" i="2"/>
  <c r="D122" i="2"/>
  <c r="C122" i="2" s="1"/>
  <c r="H121" i="2"/>
  <c r="D121" i="2"/>
  <c r="C121" i="2" s="1"/>
  <c r="H120" i="2"/>
  <c r="D120" i="2"/>
  <c r="C120" i="2"/>
  <c r="H119" i="2"/>
  <c r="C119" i="2" s="1"/>
  <c r="D119" i="2"/>
  <c r="H118" i="2"/>
  <c r="F117" i="2"/>
  <c r="E117" i="2"/>
  <c r="H116" i="2"/>
  <c r="D116" i="2"/>
  <c r="C116" i="2"/>
  <c r="H115" i="2"/>
  <c r="C115" i="2" s="1"/>
  <c r="D115" i="2"/>
  <c r="H114" i="2"/>
  <c r="D114" i="2"/>
  <c r="H113" i="2"/>
  <c r="D113" i="2"/>
  <c r="C113" i="2" s="1"/>
  <c r="H112" i="2"/>
  <c r="D112" i="2"/>
  <c r="C112" i="2"/>
  <c r="H111" i="2"/>
  <c r="C111" i="2" s="1"/>
  <c r="D111" i="2"/>
  <c r="H110" i="2"/>
  <c r="D110" i="2"/>
  <c r="H109" i="2"/>
  <c r="H108" i="2"/>
  <c r="F108" i="2"/>
  <c r="E108" i="2"/>
  <c r="H107" i="2"/>
  <c r="C107" i="2" s="1"/>
  <c r="D107" i="2"/>
  <c r="H106" i="2"/>
  <c r="D106" i="2"/>
  <c r="C106" i="2" s="1"/>
  <c r="H105" i="2"/>
  <c r="D105" i="2"/>
  <c r="C105" i="2" s="1"/>
  <c r="H104" i="2"/>
  <c r="D104" i="2"/>
  <c r="C104" i="2"/>
  <c r="H103" i="2"/>
  <c r="C103" i="2" s="1"/>
  <c r="D103" i="2"/>
  <c r="H102" i="2"/>
  <c r="D102" i="2"/>
  <c r="C102" i="2" s="1"/>
  <c r="C108" i="2" s="1"/>
  <c r="H101" i="2"/>
  <c r="D101" i="2"/>
  <c r="C101" i="2" s="1"/>
  <c r="H100" i="2"/>
  <c r="D100" i="2"/>
  <c r="D108" i="2" s="1"/>
  <c r="C100" i="2"/>
  <c r="H99" i="2"/>
  <c r="F98" i="2"/>
  <c r="E98" i="2"/>
  <c r="H97" i="2"/>
  <c r="D97" i="2"/>
  <c r="C97" i="2" s="1"/>
  <c r="H96" i="2"/>
  <c r="D96" i="2"/>
  <c r="C96" i="2"/>
  <c r="H95" i="2"/>
  <c r="C95" i="2" s="1"/>
  <c r="D95" i="2"/>
  <c r="H94" i="2"/>
  <c r="H98" i="2" s="1"/>
  <c r="D94" i="2"/>
  <c r="H93" i="2"/>
  <c r="F92" i="2"/>
  <c r="E92" i="2"/>
  <c r="H91" i="2"/>
  <c r="C91" i="2" s="1"/>
  <c r="D91" i="2"/>
  <c r="H90" i="2"/>
  <c r="D90" i="2"/>
  <c r="H89" i="2"/>
  <c r="D89" i="2"/>
  <c r="C89" i="2" s="1"/>
  <c r="H88" i="2"/>
  <c r="D88" i="2"/>
  <c r="C88" i="2"/>
  <c r="H87" i="2"/>
  <c r="C87" i="2" s="1"/>
  <c r="D87" i="2"/>
  <c r="H86" i="2"/>
  <c r="D86" i="2"/>
  <c r="C86" i="2" s="1"/>
  <c r="H85" i="2"/>
  <c r="D85" i="2"/>
  <c r="C85" i="2" s="1"/>
  <c r="H84" i="2"/>
  <c r="D84" i="2"/>
  <c r="C84" i="2"/>
  <c r="H83" i="2"/>
  <c r="C83" i="2" s="1"/>
  <c r="D83" i="2"/>
  <c r="H82" i="2"/>
  <c r="H92" i="2" s="1"/>
  <c r="D82" i="2"/>
  <c r="C82" i="2" s="1"/>
  <c r="H81" i="2"/>
  <c r="F80" i="2"/>
  <c r="E80" i="2"/>
  <c r="H79" i="2"/>
  <c r="C79" i="2" s="1"/>
  <c r="D79" i="2"/>
  <c r="H78" i="2"/>
  <c r="D78" i="2"/>
  <c r="H77" i="2"/>
  <c r="D77" i="2"/>
  <c r="C77" i="2"/>
  <c r="H76" i="2"/>
  <c r="D76" i="2"/>
  <c r="C76" i="2"/>
  <c r="H75" i="2"/>
  <c r="C75" i="2" s="1"/>
  <c r="D75" i="2"/>
  <c r="H74" i="2"/>
  <c r="D74" i="2"/>
  <c r="C74" i="2" s="1"/>
  <c r="H73" i="2"/>
  <c r="D73" i="2"/>
  <c r="C73" i="2" s="1"/>
  <c r="H72" i="2"/>
  <c r="D72" i="2"/>
  <c r="C72" i="2"/>
  <c r="H71" i="2"/>
  <c r="C71" i="2" s="1"/>
  <c r="D71" i="2"/>
  <c r="H70" i="2"/>
  <c r="H80" i="2" s="1"/>
  <c r="D70" i="2"/>
  <c r="H69" i="2"/>
  <c r="D69" i="2"/>
  <c r="D80" i="2" s="1"/>
  <c r="C69" i="2"/>
  <c r="H68" i="2"/>
  <c r="F67" i="2"/>
  <c r="E67" i="2"/>
  <c r="H66" i="2"/>
  <c r="D66" i="2"/>
  <c r="H65" i="2"/>
  <c r="D65" i="2"/>
  <c r="C65" i="2"/>
  <c r="H64" i="2"/>
  <c r="D64" i="2"/>
  <c r="C64" i="2"/>
  <c r="H63" i="2"/>
  <c r="C63" i="2" s="1"/>
  <c r="D63" i="2"/>
  <c r="H62" i="2"/>
  <c r="D62" i="2"/>
  <c r="C62" i="2" s="1"/>
  <c r="H61" i="2"/>
  <c r="D61" i="2"/>
  <c r="C61" i="2" s="1"/>
  <c r="H60" i="2"/>
  <c r="D60" i="2"/>
  <c r="C60" i="2"/>
  <c r="H59" i="2"/>
  <c r="C59" i="2" s="1"/>
  <c r="D59" i="2"/>
  <c r="H58" i="2"/>
  <c r="D58" i="2"/>
  <c r="H57" i="2"/>
  <c r="D57" i="2"/>
  <c r="D67" i="2" s="1"/>
  <c r="C57" i="2"/>
  <c r="H56" i="2"/>
  <c r="F55" i="2"/>
  <c r="E55" i="2"/>
  <c r="H54" i="2"/>
  <c r="D54" i="2"/>
  <c r="H53" i="2"/>
  <c r="D53" i="2"/>
  <c r="C53" i="2"/>
  <c r="H52" i="2"/>
  <c r="D52" i="2"/>
  <c r="C52" i="2"/>
  <c r="H51" i="2"/>
  <c r="C51" i="2" s="1"/>
  <c r="D51" i="2"/>
  <c r="H50" i="2"/>
  <c r="D50" i="2"/>
  <c r="C50" i="2" s="1"/>
  <c r="H49" i="2"/>
  <c r="D49" i="2"/>
  <c r="C49" i="2" s="1"/>
  <c r="H48" i="2"/>
  <c r="D48" i="2"/>
  <c r="C48" i="2"/>
  <c r="H47" i="2"/>
  <c r="C47" i="2" s="1"/>
  <c r="D47" i="2"/>
  <c r="H46" i="2"/>
  <c r="D46" i="2"/>
  <c r="H45" i="2"/>
  <c r="D45" i="2"/>
  <c r="C45" i="2"/>
  <c r="H44" i="2"/>
  <c r="D44" i="2"/>
  <c r="C44" i="2"/>
  <c r="H43" i="2"/>
  <c r="D43" i="2"/>
  <c r="H42" i="2"/>
  <c r="F41" i="2"/>
  <c r="E41" i="2"/>
  <c r="H40" i="2"/>
  <c r="D40" i="2"/>
  <c r="C40" i="2"/>
  <c r="H39" i="2"/>
  <c r="C39" i="2" s="1"/>
  <c r="D39" i="2"/>
  <c r="H38" i="2"/>
  <c r="D38" i="2"/>
  <c r="H37" i="2"/>
  <c r="D37" i="2"/>
  <c r="C37" i="2" s="1"/>
  <c r="H36" i="2"/>
  <c r="D36" i="2"/>
  <c r="C36" i="2"/>
  <c r="H35" i="2"/>
  <c r="C35" i="2" s="1"/>
  <c r="D35" i="2"/>
  <c r="H34" i="2"/>
  <c r="D34" i="2"/>
  <c r="C34" i="2" s="1"/>
  <c r="H33" i="2"/>
  <c r="D33" i="2"/>
  <c r="C33" i="2"/>
  <c r="H32" i="2"/>
  <c r="D32" i="2"/>
  <c r="C32" i="2" s="1"/>
  <c r="H31" i="2"/>
  <c r="C31" i="2" s="1"/>
  <c r="D31" i="2"/>
  <c r="H30" i="2"/>
  <c r="D30" i="2"/>
  <c r="C30" i="2" s="1"/>
  <c r="H29" i="2"/>
  <c r="H41" i="2" s="1"/>
  <c r="D29" i="2"/>
  <c r="C29" i="2" s="1"/>
  <c r="H28" i="2"/>
  <c r="D28" i="2"/>
  <c r="C28" i="2" s="1"/>
  <c r="H27" i="2"/>
  <c r="F26" i="2"/>
  <c r="F331" i="2" s="1"/>
  <c r="E26" i="2"/>
  <c r="E331" i="2" s="1"/>
  <c r="H25" i="2"/>
  <c r="D25" i="2"/>
  <c r="C25" i="2"/>
  <c r="H24" i="2"/>
  <c r="D24" i="2"/>
  <c r="C24" i="2"/>
  <c r="H23" i="2"/>
  <c r="C23" i="2" s="1"/>
  <c r="D23" i="2"/>
  <c r="H22" i="2"/>
  <c r="D22" i="2"/>
  <c r="C22" i="2" s="1"/>
  <c r="H21" i="2"/>
  <c r="D21" i="2"/>
  <c r="C21" i="2"/>
  <c r="H20" i="2"/>
  <c r="D20" i="2"/>
  <c r="C20" i="2" s="1"/>
  <c r="H19" i="2"/>
  <c r="C19" i="2" s="1"/>
  <c r="D19" i="2"/>
  <c r="H18" i="2"/>
  <c r="D18" i="2"/>
  <c r="C18" i="2" s="1"/>
  <c r="H17" i="2"/>
  <c r="D17" i="2"/>
  <c r="C17" i="2" s="1"/>
  <c r="H16" i="2"/>
  <c r="D16" i="2"/>
  <c r="C16" i="2" s="1"/>
  <c r="H15" i="2"/>
  <c r="D15" i="2"/>
  <c r="C15" i="2"/>
  <c r="H14" i="2"/>
  <c r="D14" i="2"/>
  <c r="H13" i="2"/>
  <c r="D13" i="2"/>
  <c r="C13" i="2" s="1"/>
  <c r="H12" i="2"/>
  <c r="D12" i="2"/>
  <c r="D26" i="2" s="1"/>
  <c r="C12" i="2"/>
  <c r="H26" i="2" l="1"/>
  <c r="C14" i="2"/>
  <c r="C38" i="2"/>
  <c r="C41" i="2" s="1"/>
  <c r="D41" i="2"/>
  <c r="D331" i="2" s="1"/>
  <c r="H67" i="2"/>
  <c r="C90" i="2"/>
  <c r="C92" i="2" s="1"/>
  <c r="C110" i="2"/>
  <c r="D117" i="2"/>
  <c r="D128" i="2"/>
  <c r="C126" i="2"/>
  <c r="C128" i="2" s="1"/>
  <c r="H151" i="2"/>
  <c r="H186" i="2"/>
  <c r="D186" i="2"/>
  <c r="C177" i="2"/>
  <c r="D215" i="2"/>
  <c r="D225" i="2"/>
  <c r="D240" i="2"/>
  <c r="C238" i="2"/>
  <c r="C240" i="2" s="1"/>
  <c r="D277" i="2"/>
  <c r="D297" i="2"/>
  <c r="D55" i="2"/>
  <c r="C46" i="2"/>
  <c r="C54" i="2"/>
  <c r="C58" i="2"/>
  <c r="C66" i="2"/>
  <c r="C70" i="2"/>
  <c r="C80" i="2" s="1"/>
  <c r="C78" i="2"/>
  <c r="C94" i="2"/>
  <c r="C98" i="2" s="1"/>
  <c r="H117" i="2"/>
  <c r="C114" i="2"/>
  <c r="C130" i="2"/>
  <c r="C150" i="2"/>
  <c r="H165" i="2"/>
  <c r="C158" i="2"/>
  <c r="D165" i="2"/>
  <c r="H206" i="2"/>
  <c r="C194" i="2"/>
  <c r="C214" i="2"/>
  <c r="H225" i="2"/>
  <c r="C222" i="2"/>
  <c r="H234" i="2"/>
  <c r="D234" i="2"/>
  <c r="C229" i="2"/>
  <c r="C242" i="2"/>
  <c r="C252" i="2" s="1"/>
  <c r="C258" i="2"/>
  <c r="C274" i="2"/>
  <c r="D290" i="2"/>
  <c r="C281" i="2"/>
  <c r="C294" i="2"/>
  <c r="C297" i="2" s="1"/>
  <c r="H310" i="2"/>
  <c r="D310" i="2"/>
  <c r="C301" i="2"/>
  <c r="C314" i="2"/>
  <c r="C26" i="2"/>
  <c r="H55" i="2"/>
  <c r="C43" i="2"/>
  <c r="C55" i="2" s="1"/>
  <c r="C67" i="2"/>
  <c r="C134" i="2"/>
  <c r="C151" i="2"/>
  <c r="C165" i="2"/>
  <c r="C178" i="2"/>
  <c r="D206" i="2"/>
  <c r="C189" i="2"/>
  <c r="C206" i="2" s="1"/>
  <c r="C198" i="2"/>
  <c r="C225" i="2"/>
  <c r="C262" i="2"/>
  <c r="D173" i="2"/>
  <c r="C215" i="2"/>
  <c r="C277" i="2"/>
  <c r="D322" i="2"/>
  <c r="C313" i="2"/>
  <c r="C322" i="2" s="1"/>
  <c r="D98" i="2"/>
  <c r="D138" i="2"/>
  <c r="H173" i="2"/>
  <c r="H277" i="2"/>
  <c r="D92" i="2"/>
  <c r="C175" i="2"/>
  <c r="C186" i="2" s="1"/>
  <c r="C227" i="2"/>
  <c r="C234" i="2" s="1"/>
  <c r="D252" i="2"/>
  <c r="C279" i="2"/>
  <c r="C290" i="2" s="1"/>
  <c r="C299" i="2"/>
  <c r="C310" i="2" s="1"/>
  <c r="C138" i="2" l="1"/>
  <c r="H331" i="2"/>
  <c r="C331" i="2"/>
  <c r="C117" i="2"/>
</calcChain>
</file>

<file path=xl/sharedStrings.xml><?xml version="1.0" encoding="utf-8"?>
<sst xmlns="http://schemas.openxmlformats.org/spreadsheetml/2006/main" count="317" uniqueCount="315">
  <si>
    <t>С П И С ЪК</t>
  </si>
  <si>
    <t>за разпределението на средствата по чл. 52, ал. 1, т. 2 от ЗДБРБ за 2024 г. за субсидиране по вътрешноградски и междуселищни пътнически превози  и за</t>
  </si>
  <si>
    <t>разпределени по реда НАРЕДБАТА за условията и реда за предоставяне на средства за компенсиране на намалените приходи от прилагането на цени за обществени пътнически превози по автомобилния транспорт, предвидени в нормативните актове за определени категории пътници, за субсидиране на обществени пътнически превози по нерентабилни автобусни линии във вътрешноградския транспорт и транспорта в планински и други райони и за издаване на превозни документи за извършване на превозите, приета с ПМС № 163 от 2015 г.</t>
  </si>
  <si>
    <t>Код на общината</t>
  </si>
  <si>
    <t>ОБЛАСТИ И ОБЩИНИ</t>
  </si>
  <si>
    <t>Субсидии и други текущи трансфери за нефинансовите предприятия</t>
  </si>
  <si>
    <t xml:space="preserve">За компенсиране на намалените приходи от прилагането на цени за пътуване, предвидени в нормативните актове за определени категории пътници, в това число: </t>
  </si>
  <si>
    <t>за превоз на пътници по нерентабилни автобусни  линии във вътрешноградския транспорт и транспорта в планински и други райони, и за Столична община - вътрешноградски транспорт</t>
  </si>
  <si>
    <t>в т.ч.:</t>
  </si>
  <si>
    <t xml:space="preserve">За транспорт на деца и ученици по чл. 283, ал. 2 от Закона за предучилищното и училищното образование </t>
  </si>
  <si>
    <t>За пътуване по вътрешноградския и междуселищния автомобилен транспорт</t>
  </si>
  <si>
    <t>за превоз на служители, ползващи право на безплатно пътуване при изпълнение на служебните си задължения в изпълнение разпоредбите на Закона за Министерството на вътрешните работи, Закона за изпълнение на наказанията и задържането под стража, Закона за съдебната власт, Закона за Държавна агенция „Национална сигурност“, Закона за специалните разузнавателни средства, Закона за защита на класифицираната информация, Закона за защита на лица, застрашени във връзка с наказателно производство, Закона за противодействие на корупцията и  Закон за отнемане на незаконно придобитото имущество</t>
  </si>
  <si>
    <t>вътрешно-
градски пътнически превози</t>
  </si>
  <si>
    <t>между-
селищни пътнически превози</t>
  </si>
  <si>
    <t>Ветерани от войните, военнопострадали и военноинвалиди</t>
  </si>
  <si>
    <t>Деца до 7 нав. г  и от 7 до 14 нав. г.</t>
  </si>
  <si>
    <t>Учащи редовно обучение</t>
  </si>
  <si>
    <t>Лица получаващи пенсия навършили възрастта по чл. 68, ал. 1 – 3 от КСО</t>
  </si>
  <si>
    <t xml:space="preserve">Хора с увреждания с намалена работоспособност
 над 70,99 на сто
</t>
  </si>
  <si>
    <t>лица, получаващи пенсия</t>
  </si>
  <si>
    <t>ОБЛАСТ БЛАГОЕВГРАД</t>
  </si>
  <si>
    <t>Банско</t>
  </si>
  <si>
    <t>Белица</t>
  </si>
  <si>
    <t>Благоевград</t>
  </si>
  <si>
    <t>Гоце Делчев</t>
  </si>
  <si>
    <t>Гърмен</t>
  </si>
  <si>
    <t>Кресна</t>
  </si>
  <si>
    <t>Петрич</t>
  </si>
  <si>
    <t>Разлог</t>
  </si>
  <si>
    <t>Сандански</t>
  </si>
  <si>
    <t>Сатовча</t>
  </si>
  <si>
    <t>Симитли</t>
  </si>
  <si>
    <t>Струмяни</t>
  </si>
  <si>
    <t>Хаджидимово</t>
  </si>
  <si>
    <t>Якоруда</t>
  </si>
  <si>
    <t>ОБЛАСТ БУРГАС</t>
  </si>
  <si>
    <t>Айтос</t>
  </si>
  <si>
    <t>Бургас</t>
  </si>
  <si>
    <t>Камено</t>
  </si>
  <si>
    <t>Карнобат</t>
  </si>
  <si>
    <t>Малко Търново</t>
  </si>
  <si>
    <t>Несебър</t>
  </si>
  <si>
    <t>Поморие</t>
  </si>
  <si>
    <t>Приморско</t>
  </si>
  <si>
    <t>Руен</t>
  </si>
  <si>
    <t>Созопол</t>
  </si>
  <si>
    <t>Средец</t>
  </si>
  <si>
    <t>Сунгурларе</t>
  </si>
  <si>
    <t>Царево</t>
  </si>
  <si>
    <t>ОБЛАСТ ВАРНА</t>
  </si>
  <si>
    <t>Аврен</t>
  </si>
  <si>
    <t>Аксаково</t>
  </si>
  <si>
    <t>Белослав</t>
  </si>
  <si>
    <t>Бяла</t>
  </si>
  <si>
    <t>Варна</t>
  </si>
  <si>
    <t>Ветрино</t>
  </si>
  <si>
    <t>Вълчи дол</t>
  </si>
  <si>
    <t>Девня</t>
  </si>
  <si>
    <t>Долни чифлик</t>
  </si>
  <si>
    <t>Дългопол</t>
  </si>
  <si>
    <t>Провадия</t>
  </si>
  <si>
    <t>Суворово</t>
  </si>
  <si>
    <t>ОБЛАСТ ВЕЛИКО ТЪРНОВО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</si>
  <si>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</si>
  <si>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</si>
  <si>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</si>
  <si>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</si>
  <si>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</si>
  <si>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</si>
  <si>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</si>
  <si>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</si>
  <si>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</si>
  <si>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</si>
  <si>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ОБЛАСТ ВИДИН</t>
  </si>
  <si>
    <t>Белоградчик</t>
  </si>
  <si>
    <t>Бойница</t>
  </si>
  <si>
    <t>Брегово</t>
  </si>
  <si>
    <t>Видин</t>
  </si>
  <si>
    <t>Грамада</t>
  </si>
  <si>
    <t>Димово</t>
  </si>
  <si>
    <t>Кула</t>
  </si>
  <si>
    <t>Макреш</t>
  </si>
  <si>
    <t>Ново село</t>
  </si>
  <si>
    <t>Ружинци</t>
  </si>
  <si>
    <t>Чупрене</t>
  </si>
  <si>
    <t>ОБЛАСТ ВРАЦА</t>
  </si>
  <si>
    <t>Борован</t>
  </si>
  <si>
    <t>Бяла Слатина</t>
  </si>
  <si>
    <t>Враца</t>
  </si>
  <si>
    <t>Козлодуй</t>
  </si>
  <si>
    <t>Криводол</t>
  </si>
  <si>
    <t>Мездра</t>
  </si>
  <si>
    <t>Мизия</t>
  </si>
  <si>
    <t>Оряхово</t>
  </si>
  <si>
    <t>Роман</t>
  </si>
  <si>
    <t>Хайредин</t>
  </si>
  <si>
    <t>ОБЛАСТ ГАБРОВО</t>
  </si>
  <si>
    <t>Габрово</t>
  </si>
  <si>
    <t>Дряново</t>
  </si>
  <si>
    <t>Севлиево</t>
  </si>
  <si>
    <t>Трявна</t>
  </si>
  <si>
    <t>ОБЛАСТ ДОБРИЧ</t>
  </si>
  <si>
    <t>Балчик</t>
  </si>
  <si>
    <t>Генерал Тошево</t>
  </si>
  <si>
    <t>Добрич - град</t>
  </si>
  <si>
    <t>Добричка</t>
  </si>
  <si>
    <t>Каварна</t>
  </si>
  <si>
    <t>Крушари</t>
  </si>
  <si>
    <t>Тервел</t>
  </si>
  <si>
    <t>Шабла</t>
  </si>
  <si>
    <t>ОБЛАСТ КЪРДЖАЛИ</t>
  </si>
  <si>
    <t>Ардино</t>
  </si>
  <si>
    <t>Джебел</t>
  </si>
  <si>
    <t>Кирково</t>
  </si>
  <si>
    <t>Крумовград</t>
  </si>
  <si>
    <t>Кърджали</t>
  </si>
  <si>
    <t>Момчилград</t>
  </si>
  <si>
    <t>Черноочене</t>
  </si>
  <si>
    <t>ОБЛАСТ КЮСТЕНДИЛ</t>
  </si>
  <si>
    <t>Бобов дол</t>
  </si>
  <si>
    <t>Бобошево</t>
  </si>
  <si>
    <t>Дупница</t>
  </si>
  <si>
    <t>Кочериново</t>
  </si>
  <si>
    <t>Кюстендил</t>
  </si>
  <si>
    <t>Невестино</t>
  </si>
  <si>
    <t>Рила</t>
  </si>
  <si>
    <t>Сапарева баня</t>
  </si>
  <si>
    <t>Трекляно</t>
  </si>
  <si>
    <t>ОБЛАСТ ЛОВЕЧ</t>
  </si>
  <si>
    <t>Априлци</t>
  </si>
  <si>
    <t>Летница</t>
  </si>
  <si>
    <t>Ловеч</t>
  </si>
  <si>
    <t>Луковит</t>
  </si>
  <si>
    <t>Тетевен</t>
  </si>
  <si>
    <t>Троян</t>
  </si>
  <si>
    <t>Угърчин</t>
  </si>
  <si>
    <t>Ябланица</t>
  </si>
  <si>
    <t>ОБЛАСТ МОНТАНА</t>
  </si>
  <si>
    <t>Берковица</t>
  </si>
  <si>
    <t>Бойчиновци</t>
  </si>
  <si>
    <t>Брусарци</t>
  </si>
  <si>
    <t>Вълчедръм</t>
  </si>
  <si>
    <t>Вършец</t>
  </si>
  <si>
    <t>Георги Дамяново</t>
  </si>
  <si>
    <t>Лом</t>
  </si>
  <si>
    <t>Медковец</t>
  </si>
  <si>
    <t>Монтана</t>
  </si>
  <si>
    <t>Чипровци</t>
  </si>
  <si>
    <t>Якимово</t>
  </si>
  <si>
    <t>ОБЛАСТ ПАЗАРДЖИК</t>
  </si>
  <si>
    <t>Батак</t>
  </si>
  <si>
    <t>Белово</t>
  </si>
  <si>
    <t>Брацигово</t>
  </si>
  <si>
    <t>Велинград</t>
  </si>
  <si>
    <t>Лесичово</t>
  </si>
  <si>
    <t>Пазарджик</t>
  </si>
  <si>
    <t>Панагюрище</t>
  </si>
  <si>
    <t>Пещера</t>
  </si>
  <si>
    <t>Ракитово</t>
  </si>
  <si>
    <t>Септември</t>
  </si>
  <si>
    <t>Стрелча</t>
  </si>
  <si>
    <t>Сърница</t>
  </si>
  <si>
    <t>ОБЛАСТ ПЕРНИК</t>
  </si>
  <si>
    <t>Брезник</t>
  </si>
  <si>
    <t>Земен</t>
  </si>
  <si>
    <t>Ковачевци</t>
  </si>
  <si>
    <t>Перник</t>
  </si>
  <si>
    <t>Радомир</t>
  </si>
  <si>
    <t>Трън</t>
  </si>
  <si>
    <t>ОБЛАСТ ПЛЕВЕН</t>
  </si>
  <si>
    <t>Белене</t>
  </si>
  <si>
    <t>Гулянци</t>
  </si>
  <si>
    <t>Долна Митрополия</t>
  </si>
  <si>
    <t>Долни Дъбник</t>
  </si>
  <si>
    <t>Искър</t>
  </si>
  <si>
    <t>Левски</t>
  </si>
  <si>
    <t>Никопол</t>
  </si>
  <si>
    <t>Плевен</t>
  </si>
  <si>
    <t>Пордим</t>
  </si>
  <si>
    <t>Червен бряг</t>
  </si>
  <si>
    <t>Кнежа</t>
  </si>
  <si>
    <t>ОБЛАСТ ПЛОВДИВ</t>
  </si>
  <si>
    <t>Асеновград</t>
  </si>
  <si>
    <t>Брезово</t>
  </si>
  <si>
    <t>Калояново</t>
  </si>
  <si>
    <t>Карлово</t>
  </si>
  <si>
    <t>Кричим</t>
  </si>
  <si>
    <t>Лъки</t>
  </si>
  <si>
    <t>Марица</t>
  </si>
  <si>
    <t>Перущица</t>
  </si>
  <si>
    <t>Пловдив</t>
  </si>
  <si>
    <t>Първомай</t>
  </si>
  <si>
    <t>Раковски</t>
  </si>
  <si>
    <t>Родопи</t>
  </si>
  <si>
    <t>Садово</t>
  </si>
  <si>
    <t>Стамболийски</t>
  </si>
  <si>
    <t>Съединение</t>
  </si>
  <si>
    <t>Хисаря</t>
  </si>
  <si>
    <t>Куклен</t>
  </si>
  <si>
    <t>Сопот</t>
  </si>
  <si>
    <t>ОБЛАСТ РАЗГРАД</t>
  </si>
  <si>
    <t>Завет</t>
  </si>
  <si>
    <t>Исперих</t>
  </si>
  <si>
    <t>Кубрат</t>
  </si>
  <si>
    <t>Лозница</t>
  </si>
  <si>
    <t>Разград</t>
  </si>
  <si>
    <t>Самуил</t>
  </si>
  <si>
    <t>Цар Калоян</t>
  </si>
  <si>
    <t>ОБЛАСТ РУСЕ</t>
  </si>
  <si>
    <t>Борово</t>
  </si>
  <si>
    <t xml:space="preserve">Ветово </t>
  </si>
  <si>
    <t>Две могили</t>
  </si>
  <si>
    <t>Иваново</t>
  </si>
  <si>
    <t>Русе</t>
  </si>
  <si>
    <t>Сливо поле</t>
  </si>
  <si>
    <t>Ценово</t>
  </si>
  <si>
    <t>ОБЛАСТ СИЛИСТРА</t>
  </si>
  <si>
    <t>Алфатар</t>
  </si>
  <si>
    <t>Главиница</t>
  </si>
  <si>
    <t>Дулово</t>
  </si>
  <si>
    <t>Кайнарджа</t>
  </si>
  <si>
    <t>Силистра</t>
  </si>
  <si>
    <t>Ситово</t>
  </si>
  <si>
    <t>Тутракан</t>
  </si>
  <si>
    <t>ОБЛАСТ СЛИВЕН</t>
  </si>
  <si>
    <t>Котел</t>
  </si>
  <si>
    <t>Нова Загора</t>
  </si>
  <si>
    <t>Сливен</t>
  </si>
  <si>
    <t>Твърдица</t>
  </si>
  <si>
    <t>ОБЛАСТ СМОЛЯН</t>
  </si>
  <si>
    <t>Баните</t>
  </si>
  <si>
    <t>Борино</t>
  </si>
  <si>
    <t>Девин</t>
  </si>
  <si>
    <t>Доспат</t>
  </si>
  <si>
    <t>Златоград</t>
  </si>
  <si>
    <t>Мадан</t>
  </si>
  <si>
    <t>Неделино</t>
  </si>
  <si>
    <t>Рудозем</t>
  </si>
  <si>
    <t>Смолян</t>
  </si>
  <si>
    <t>Чепеларе</t>
  </si>
  <si>
    <t>СОФИЯ /Столична/ ОБЛ.</t>
  </si>
  <si>
    <t>ОБЛАСТ СОФИЙСКА</t>
  </si>
  <si>
    <t>Антон</t>
  </si>
  <si>
    <t>Божурище</t>
  </si>
  <si>
    <t>Ботевград</t>
  </si>
  <si>
    <t>Годеч</t>
  </si>
  <si>
    <t>Горна Малина</t>
  </si>
  <si>
    <t>Долна баня</t>
  </si>
  <si>
    <t>Драгоман</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</si>
  <si>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</si>
  <si>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</si>
  <si>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</si>
  <si>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</si>
  <si>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</si>
  <si>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</si>
  <si>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</si>
  <si>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</si>
  <si>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</si>
  <si>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</si>
  <si>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</si>
  <si>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</si>
  <si>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</si>
  <si>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 xml:space="preserve">Чавдар </t>
  </si>
  <si>
    <t>Челопеч</t>
  </si>
  <si>
    <t>ОБЛАСТ СТАРА ЗАГОРА</t>
  </si>
  <si>
    <t>Братя Даскалови</t>
  </si>
  <si>
    <t>Гурково</t>
  </si>
  <si>
    <t>Гълъбово</t>
  </si>
  <si>
    <t>Казанлък</t>
  </si>
  <si>
    <t>Мъглиж</t>
  </si>
  <si>
    <t>Николаево</t>
  </si>
  <si>
    <t>Опан</t>
  </si>
  <si>
    <t>Павел баня</t>
  </si>
  <si>
    <t>Раднево</t>
  </si>
  <si>
    <t>Стара Загора</t>
  </si>
  <si>
    <t>Чирпан</t>
  </si>
  <si>
    <t>ОБЛАСТ ТЪРГОВИЩЕ</t>
  </si>
  <si>
    <t>Антоново</t>
  </si>
  <si>
    <t>Омуртаг</t>
  </si>
  <si>
    <t>Опака</t>
  </si>
  <si>
    <t>Попово</t>
  </si>
  <si>
    <t>Търговище</t>
  </si>
  <si>
    <t>ОБЛАСТ ХАСКОВО</t>
  </si>
  <si>
    <t>Димитровград</t>
  </si>
  <si>
    <t>Ивайловград</t>
  </si>
  <si>
    <t>Любимец</t>
  </si>
  <si>
    <t>Маджарово</t>
  </si>
  <si>
    <t>Минерални бани</t>
  </si>
  <si>
    <t>Свиленград</t>
  </si>
  <si>
    <t>Симеоновград</t>
  </si>
  <si>
    <t>Стамболово</t>
  </si>
  <si>
    <t>Тополовград</t>
  </si>
  <si>
    <t>Харманли</t>
  </si>
  <si>
    <t>Хасково</t>
  </si>
  <si>
    <t>ОБЛАСТ ШУМЕН</t>
  </si>
  <si>
    <t>Велики Преслав</t>
  </si>
  <si>
    <t>Венец</t>
  </si>
  <si>
    <t>Върбица</t>
  </si>
  <si>
    <t>Каолиново</t>
  </si>
  <si>
    <t>Каспичан</t>
  </si>
  <si>
    <t>Никола Козлево</t>
  </si>
  <si>
    <t>Нови пазар</t>
  </si>
  <si>
    <t>Смядово</t>
  </si>
  <si>
    <t>Хитрино</t>
  </si>
  <si>
    <t>Шумен</t>
  </si>
  <si>
    <t>ОБЛАСТ ЯМБОЛ</t>
  </si>
  <si>
    <t>Болярово</t>
  </si>
  <si>
    <t>Елхово</t>
  </si>
  <si>
    <t>Стралджа</t>
  </si>
  <si>
    <t>Тунджа</t>
  </si>
  <si>
    <t>Ямбол</t>
  </si>
  <si>
    <t>ОБЩО</t>
  </si>
  <si>
    <t>компенсиране на намалените приходи от прилагането на цени за пътуване, предвидени в нормативните актове за определени категории пътници по общини за четвъртото тримесечие на 2024 г.,</t>
  </si>
  <si>
    <t>ЛИМИТ ЗА ЗАЛАГАНЕ по СЕБРА за IV-то тр. на 2024 г., в т.ч.:</t>
  </si>
  <si>
    <t>ЛИМИТ ЗА ЗАЛАГАНЕ по СЕБРА за ІV-то тримесечие на 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</si>
</sst>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20"/>
      <name val="Times New Roman"/>
      <family val="1"/>
      <charset val="204"/>
    </font>
    <font>
      <b/>
      <sz val="16"/>
      <name val="Times New Roman"/>
      <family val="1"/>
      <charset val="204"/>
    </font>
    <font>
      <i/>
      <sz val="14"/>
      <name val="Times New Roman"/>
      <family val="1"/>
      <charset val="204"/>
    </font>
    <font>
      <sz val="12"/>
      <name val="Times New Roman"/>
      <family val="1"/>
      <charset val="204"/>
    </font>
    <font>
      <b/>
      <sz val="12"/>
      <name val="Times New Roman"/>
      <family val="1"/>
      <charset val="204"/>
    </font>
    <font>
      <b/>
      <sz val="22"/>
      <name val="Times New Roman"/>
      <family val="1"/>
      <charset val="204"/>
    </font>
    <font>
      <sz val="11"/>
      <name val="Arial"/>
      <family val="2"/>
      <charset val="204"/>
    </font>
    <font>
      <b/>
      <sz val="18"/>
      <name val="Times New Roman"/>
      <family val="1"/>
      <charset val="204"/>
    </font>
    <font>
      <sz val="18"/>
      <color theme="1"/>
      <name val="Calibri"/>
      <family val="2"/>
      <scheme val="minor"/>
    </font>
    <font>
      <sz val="13"/>
      <name val="Times New Roman"/>
      <family val="1"/>
      <charset val="204"/>
    </font>
    <font>
      <b/>
      <sz val="13"/>
      <name val="Times New Roman"/>
      <family val="1"/>
      <charset val="204"/>
    </font>
    <font>
      <b/>
      <u/>
      <sz val="13"/>
      <name val="Times New Roman"/>
      <family val="1"/>
      <charset val="204"/>
    </font>
    <font>
      <b/>
      <sz val="14"/>
      <color rgb="FFFF0000"/>
      <name val="Times New Roman"/>
      <family val="1"/>
      <charset val="204"/>
    </font>
    <font>
      <b/>
      <sz val="12"/>
      <color indexed="10"/>
      <name val="Times New Roman"/>
      <family val="1"/>
      <charset val="204"/>
    </font>
    <font>
      <u/>
      <sz val="12"/>
      <name val="Times New Roman"/>
      <family val="1"/>
      <charset val="204"/>
    </font>
    <font>
      <b/>
      <sz val="13"/>
      <color rgb="FFFF0000"/>
      <name val="Times New Roman"/>
      <family val="1"/>
      <charset val="204"/>
    </font>
    <font>
      <b/>
      <u/>
      <sz val="13"/>
      <color rgb="FFFF0000"/>
      <name val="Times New Roman"/>
      <family val="1"/>
      <charset val="204"/>
    </font>
    <font>
      <sz val="13"/>
      <color indexed="8"/>
      <name val="Times New Roman"/>
      <family val="1"/>
      <charset val="204"/>
    </font>
    <font>
      <sz val="10"/>
      <name val="Arial"/>
      <family val="2"/>
      <charset val="204"/>
    </font>
    <font>
      <sz val="12"/>
      <color theme="1"/>
      <name val="Arial"/>
      <family val="2"/>
      <charset val="204"/>
    </font>
    <font>
      <sz val="16"/>
      <name val="Arial"/>
      <family val="2"/>
      <charset val="204"/>
    </font>
    <font>
      <sz val="14"/>
      <name val="Arial"/>
      <family val="2"/>
      <charset val="204"/>
    </font>
    <font>
      <sz val="14"/>
      <name val="Times New Roman"/>
      <family val="1"/>
      <charset val="204"/>
    </font>
    <font>
      <b/>
      <sz val="14"/>
      <name val="Times New Roman"/>
      <family val="1"/>
      <charset val="204"/>
    </font>
    <font>
      <u/>
      <sz val="14"/>
      <name val="Arial"/>
      <family val="2"/>
      <charset val="204"/>
    </font>
  </fonts>
  <fills count="6">
    <fill>
      <patternFill patternType="none"/>
    </fill>
    <fill>
      <patternFill patternType="gray125"/>
    </fill>
    <fill>
      <patternFill patternType="solid">
        <fgColor rgb="FFCCFFCC"/>
        <bgColor indexed="64"/>
      </patternFill>
    </fill>
    <fill>
      <patternFill patternType="solid">
        <fgColor theme="0" tint="-4.9989318521683403E-2"/>
        <bgColor indexed="64"/>
      </patternFill>
    </fill>
    <fill>
      <patternFill patternType="solid">
        <fgColor indexed="42"/>
        <bgColor indexed="64"/>
      </patternFill>
    </fill>
    <fill>
      <patternFill patternType="solid">
        <fgColor theme="0"/>
        <bgColor indexed="64"/>
      </patternFill>
    </fill>
  </fills>
  <borders count="42">
    <border>
      <left/>
      <right/>
      <top/>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style="double">
        <color indexed="64"/>
      </bottom>
      <diagonal/>
    </border>
  </borders>
  <cellStyleXfs count="1">
    <xf numFmtId="0" fontId="0" fillId="0" borderId="0"/>
  </cellStyleXfs>
  <cellXfs count="127">
    <xf numFmtId="0" fontId="0" fillId="0" borderId="0" xfId="0"/>
    <xf numFmtId="0" fontId="7" fillId="0" borderId="0" xfId="0" applyFont="1"/>
    <xf numFmtId="0" fontId="10" fillId="0" borderId="8" xfId="0" applyFont="1" applyBorder="1"/>
    <xf numFmtId="0" fontId="10" fillId="0" borderId="0" xfId="0" applyFont="1" applyBorder="1"/>
    <xf numFmtId="3" fontId="10" fillId="4" borderId="26" xfId="0" applyNumberFormat="1" applyFont="1" applyFill="1" applyBorder="1"/>
    <xf numFmtId="3" fontId="10" fillId="3" borderId="27" xfId="0" applyNumberFormat="1" applyFont="1" applyFill="1" applyBorder="1"/>
    <xf numFmtId="3" fontId="10" fillId="0" borderId="28" xfId="0" applyNumberFormat="1" applyFont="1" applyFill="1" applyBorder="1"/>
    <xf numFmtId="3" fontId="10" fillId="0" borderId="29" xfId="0" applyNumberFormat="1" applyFont="1" applyFill="1" applyBorder="1"/>
    <xf numFmtId="3" fontId="10" fillId="3" borderId="17" xfId="0" applyNumberFormat="1" applyFont="1" applyFill="1" applyBorder="1"/>
    <xf numFmtId="3" fontId="10" fillId="3" borderId="30" xfId="0" applyNumberFormat="1" applyFont="1" applyFill="1" applyBorder="1"/>
    <xf numFmtId="3" fontId="10" fillId="0" borderId="31" xfId="0" applyNumberFormat="1" applyFont="1" applyFill="1" applyBorder="1"/>
    <xf numFmtId="3" fontId="10" fillId="0" borderId="32" xfId="0" applyNumberFormat="1" applyFont="1" applyFill="1" applyBorder="1"/>
    <xf numFmtId="3" fontId="10" fillId="0" borderId="33" xfId="0" applyNumberFormat="1" applyFont="1" applyFill="1" applyBorder="1"/>
    <xf numFmtId="3" fontId="10" fillId="3" borderId="34" xfId="0" applyNumberFormat="1" applyFont="1" applyFill="1" applyBorder="1"/>
    <xf numFmtId="0" fontId="11" fillId="0" borderId="8" xfId="0" applyFont="1" applyBorder="1" applyAlignment="1">
      <alignment horizontal="left"/>
    </xf>
    <xf numFmtId="0" fontId="12" fillId="0" borderId="0" xfId="0" applyFont="1" applyBorder="1" applyAlignment="1">
      <alignment horizontal="left"/>
    </xf>
    <xf numFmtId="3" fontId="13" fillId="5" borderId="26" xfId="0" applyNumberFormat="1" applyFont="1" applyFill="1" applyBorder="1"/>
    <xf numFmtId="3" fontId="13" fillId="5" borderId="27" xfId="0" applyNumberFormat="1" applyFont="1" applyFill="1" applyBorder="1"/>
    <xf numFmtId="3" fontId="13" fillId="5" borderId="28" xfId="0" applyNumberFormat="1" applyFont="1" applyFill="1" applyBorder="1"/>
    <xf numFmtId="3" fontId="13" fillId="5" borderId="29" xfId="0" applyNumberFormat="1" applyFont="1" applyFill="1" applyBorder="1"/>
    <xf numFmtId="3" fontId="13" fillId="5" borderId="17" xfId="0" applyNumberFormat="1" applyFont="1" applyFill="1" applyBorder="1"/>
    <xf numFmtId="0" fontId="10" fillId="0" borderId="8" xfId="0" applyFont="1" applyBorder="1" applyAlignment="1">
      <alignment horizontal="center"/>
    </xf>
    <xf numFmtId="0" fontId="10" fillId="0" borderId="0" xfId="0" applyFont="1" applyBorder="1" applyAlignment="1">
      <alignment horizontal="left"/>
    </xf>
    <xf numFmtId="3" fontId="10" fillId="4" borderId="26" xfId="0" applyNumberFormat="1" applyFont="1" applyFill="1" applyBorder="1" applyAlignment="1">
      <alignment horizontal="right"/>
    </xf>
    <xf numFmtId="3" fontId="10" fillId="3" borderId="27" xfId="0" applyNumberFormat="1" applyFont="1" applyFill="1" applyBorder="1" applyAlignment="1">
      <alignment vertical="center"/>
    </xf>
    <xf numFmtId="3" fontId="10" fillId="0" borderId="28" xfId="0" applyNumberFormat="1" applyFont="1" applyFill="1" applyBorder="1" applyAlignment="1">
      <alignment vertical="center"/>
    </xf>
    <xf numFmtId="3" fontId="10" fillId="0" borderId="29" xfId="0" applyNumberFormat="1" applyFont="1" applyFill="1" applyBorder="1" applyAlignment="1">
      <alignment vertical="center"/>
    </xf>
    <xf numFmtId="3" fontId="10" fillId="3" borderId="17" xfId="0" applyNumberFormat="1" applyFont="1" applyFill="1" applyBorder="1" applyAlignment="1">
      <alignment vertical="center"/>
    </xf>
    <xf numFmtId="3" fontId="10" fillId="3" borderId="27" xfId="0" applyNumberFormat="1" applyFont="1" applyFill="1" applyBorder="1" applyAlignment="1">
      <alignment horizontal="right" vertical="center"/>
    </xf>
    <xf numFmtId="3" fontId="4" fillId="0" borderId="35" xfId="0" applyNumberFormat="1" applyFont="1" applyFill="1" applyBorder="1"/>
    <xf numFmtId="3" fontId="4" fillId="0" borderId="28" xfId="0" applyNumberFormat="1" applyFont="1" applyFill="1" applyBorder="1"/>
    <xf numFmtId="3" fontId="4" fillId="0" borderId="26" xfId="0" applyNumberFormat="1" applyFont="1" applyFill="1" applyBorder="1"/>
    <xf numFmtId="3" fontId="4" fillId="0" borderId="29" xfId="0" applyNumberFormat="1" applyFont="1" applyFill="1" applyBorder="1"/>
    <xf numFmtId="3" fontId="14" fillId="0" borderId="0" xfId="0" applyNumberFormat="1" applyFont="1" applyProtection="1"/>
    <xf numFmtId="0" fontId="11" fillId="0" borderId="8" xfId="0" applyFont="1" applyBorder="1"/>
    <xf numFmtId="0" fontId="12" fillId="0" borderId="0" xfId="0" applyFont="1" applyBorder="1"/>
    <xf numFmtId="3" fontId="4" fillId="0" borderId="35" xfId="0" applyNumberFormat="1" applyFont="1" applyFill="1" applyBorder="1" applyAlignment="1">
      <alignment horizontal="right"/>
    </xf>
    <xf numFmtId="3" fontId="4" fillId="0" borderId="28" xfId="0" applyNumberFormat="1" applyFont="1" applyFill="1" applyBorder="1" applyAlignment="1">
      <alignment horizontal="right"/>
    </xf>
    <xf numFmtId="3" fontId="4" fillId="0" borderId="26" xfId="0" applyNumberFormat="1" applyFont="1" applyFill="1" applyBorder="1" applyAlignment="1">
      <alignment horizontal="right"/>
    </xf>
    <xf numFmtId="3" fontId="4" fillId="0" borderId="29" xfId="0" applyNumberFormat="1" applyFont="1" applyFill="1" applyBorder="1" applyAlignment="1">
      <alignment horizontal="right"/>
    </xf>
    <xf numFmtId="0" fontId="10" fillId="0" borderId="8" xfId="0" applyFont="1" applyFill="1" applyBorder="1" applyAlignment="1">
      <alignment horizontal="center"/>
    </xf>
    <xf numFmtId="0" fontId="10" fillId="0" borderId="0" xfId="0" applyFont="1" applyFill="1" applyBorder="1"/>
    <xf numFmtId="0" fontId="0" fillId="0" borderId="0" xfId="0" applyFill="1"/>
    <xf numFmtId="3" fontId="15" fillId="0" borderId="35" xfId="0" applyNumberFormat="1" applyFont="1" applyFill="1" applyBorder="1" applyAlignment="1">
      <alignment horizontal="right"/>
    </xf>
    <xf numFmtId="3" fontId="15" fillId="0" borderId="28" xfId="0" applyNumberFormat="1" applyFont="1" applyFill="1" applyBorder="1" applyAlignment="1">
      <alignment horizontal="right"/>
    </xf>
    <xf numFmtId="3" fontId="15" fillId="0" borderId="26" xfId="0" applyNumberFormat="1" applyFont="1" applyFill="1" applyBorder="1" applyAlignment="1">
      <alignment horizontal="right"/>
    </xf>
    <xf numFmtId="3" fontId="15" fillId="0" borderId="29" xfId="0" applyNumberFormat="1" applyFont="1" applyFill="1" applyBorder="1" applyAlignment="1">
      <alignment horizontal="right"/>
    </xf>
    <xf numFmtId="0" fontId="12" fillId="0" borderId="0" xfId="0" applyFont="1" applyFill="1" applyBorder="1"/>
    <xf numFmtId="3" fontId="16" fillId="4" borderId="26" xfId="0" applyNumberFormat="1" applyFont="1" applyFill="1" applyBorder="1" applyAlignment="1">
      <alignment horizontal="right"/>
    </xf>
    <xf numFmtId="3" fontId="16" fillId="3" borderId="27" xfId="0" applyNumberFormat="1" applyFont="1" applyFill="1" applyBorder="1" applyAlignment="1">
      <alignment vertical="center"/>
    </xf>
    <xf numFmtId="3" fontId="17" fillId="0" borderId="28" xfId="0" applyNumberFormat="1" applyFont="1" applyFill="1" applyBorder="1" applyAlignment="1">
      <alignment horizontal="right" vertical="center"/>
    </xf>
    <xf numFmtId="3" fontId="10" fillId="0" borderId="26" xfId="0" applyNumberFormat="1" applyFont="1" applyFill="1" applyBorder="1" applyAlignment="1">
      <alignment vertical="center"/>
    </xf>
    <xf numFmtId="0" fontId="18" fillId="0" borderId="0" xfId="0" applyFont="1" applyFill="1" applyBorder="1"/>
    <xf numFmtId="0" fontId="10" fillId="0" borderId="0" xfId="0" applyFont="1" applyBorder="1" applyAlignment="1">
      <alignment horizontal="center"/>
    </xf>
    <xf numFmtId="0" fontId="11" fillId="0" borderId="0" xfId="0" applyFont="1" applyBorder="1"/>
    <xf numFmtId="3" fontId="14" fillId="0" borderId="36" xfId="0" applyNumberFormat="1" applyFont="1" applyBorder="1" applyProtection="1"/>
    <xf numFmtId="3" fontId="14" fillId="0" borderId="37" xfId="0" applyNumberFormat="1" applyFont="1" applyBorder="1" applyProtection="1"/>
    <xf numFmtId="3" fontId="14" fillId="0" borderId="38" xfId="0" applyNumberFormat="1" applyFont="1" applyBorder="1" applyProtection="1"/>
    <xf numFmtId="3" fontId="14" fillId="0" borderId="39" xfId="0" applyNumberFormat="1" applyFont="1" applyBorder="1" applyProtection="1"/>
    <xf numFmtId="3" fontId="14" fillId="0" borderId="40" xfId="0" applyNumberFormat="1" applyFont="1" applyBorder="1" applyProtection="1"/>
    <xf numFmtId="0" fontId="12" fillId="0" borderId="5" xfId="0" applyFont="1" applyFill="1" applyBorder="1" applyAlignment="1">
      <alignment horizontal="right"/>
    </xf>
    <xf numFmtId="3" fontId="14" fillId="0" borderId="41" xfId="0" applyNumberFormat="1" applyFont="1" applyBorder="1" applyProtection="1"/>
    <xf numFmtId="3" fontId="0" fillId="0" borderId="0" xfId="0" applyNumberFormat="1"/>
    <xf numFmtId="0" fontId="19" fillId="0" borderId="0" xfId="0" applyFont="1" applyFill="1"/>
    <xf numFmtId="3" fontId="0" fillId="0" borderId="0" xfId="0" applyNumberFormat="1" applyFill="1"/>
    <xf numFmtId="0" fontId="20" fillId="0" borderId="0" xfId="0" applyFont="1"/>
    <xf numFmtId="0" fontId="21" fillId="0" borderId="0" xfId="0" applyFont="1" applyFill="1" applyBorder="1"/>
    <xf numFmtId="0" fontId="21" fillId="0" borderId="0" xfId="0" applyFont="1" applyFill="1"/>
    <xf numFmtId="0" fontId="2" fillId="0" borderId="0" xfId="0" applyFont="1" applyFill="1" applyAlignment="1">
      <alignment horizontal="left"/>
    </xf>
    <xf numFmtId="0" fontId="2" fillId="0" borderId="0" xfId="0" applyFont="1" applyFill="1"/>
    <xf numFmtId="0" fontId="22" fillId="0" borderId="0" xfId="0" applyFont="1" applyFill="1"/>
    <xf numFmtId="0" fontId="23" fillId="0" borderId="0" xfId="0" applyFont="1" applyFill="1" applyBorder="1"/>
    <xf numFmtId="0" fontId="22" fillId="0" borderId="0" xfId="0" applyFont="1" applyFill="1" applyBorder="1"/>
    <xf numFmtId="3" fontId="5" fillId="0" borderId="0" xfId="0" applyNumberFormat="1" applyFont="1" applyFill="1" applyAlignment="1">
      <alignment horizontal="left"/>
    </xf>
    <xf numFmtId="4" fontId="22" fillId="0" borderId="0" xfId="0" applyNumberFormat="1" applyFont="1" applyFill="1"/>
    <xf numFmtId="4" fontId="22" fillId="0" borderId="0" xfId="0" applyNumberFormat="1" applyFont="1" applyFill="1" applyBorder="1"/>
    <xf numFmtId="4" fontId="5" fillId="0" borderId="0" xfId="0" applyNumberFormat="1" applyFont="1" applyFill="1" applyAlignment="1">
      <alignment horizontal="left"/>
    </xf>
    <xf numFmtId="4" fontId="0" fillId="0" borderId="0" xfId="0" applyNumberFormat="1" applyFill="1"/>
    <xf numFmtId="0" fontId="23" fillId="0" borderId="0" xfId="0" applyFont="1" applyFill="1"/>
    <xf numFmtId="0" fontId="24" fillId="0" borderId="0" xfId="0" applyFont="1" applyFill="1" applyAlignment="1">
      <alignment horizontal="left"/>
    </xf>
    <xf numFmtId="4" fontId="23" fillId="0" borderId="0" xfId="0" applyNumberFormat="1" applyFont="1" applyFill="1"/>
    <xf numFmtId="2" fontId="24" fillId="0" borderId="0" xfId="0" applyNumberFormat="1" applyFont="1" applyFill="1" applyBorder="1" applyAlignment="1">
      <alignment horizontal="right"/>
    </xf>
    <xf numFmtId="0" fontId="25" fillId="0" borderId="0" xfId="0" applyFont="1" applyFill="1" applyBorder="1"/>
    <xf numFmtId="0" fontId="22" fillId="0" borderId="0" xfId="0" applyFont="1"/>
    <xf numFmtId="0" fontId="0" fillId="0" borderId="0" xfId="0" applyAlignment="1">
      <alignment vertical="center"/>
    </xf>
    <xf numFmtId="0" fontId="0" fillId="0" borderId="0" xfId="0" applyAlignment="1">
      <alignment horizontal="right" vertical="center"/>
    </xf>
    <xf numFmtId="0" fontId="19" fillId="0" borderId="0" xfId="0" applyFont="1" applyFill="1" applyAlignment="1">
      <alignment vertical="center"/>
    </xf>
    <xf numFmtId="0" fontId="0" fillId="0" borderId="0" xfId="0" applyFill="1" applyAlignment="1">
      <alignment vertical="center"/>
    </xf>
    <xf numFmtId="3" fontId="17" fillId="3" borderId="17" xfId="0" applyNumberFormat="1" applyFont="1" applyFill="1" applyBorder="1" applyAlignment="1">
      <alignment horizontal="right" vertical="center"/>
    </xf>
    <xf numFmtId="3" fontId="5" fillId="0" borderId="4" xfId="0" applyNumberFormat="1" applyFont="1" applyFill="1" applyBorder="1" applyAlignment="1">
      <alignment horizontal="center" vertical="center" wrapText="1"/>
    </xf>
    <xf numFmtId="3" fontId="5" fillId="0" borderId="25" xfId="0" applyNumberFormat="1" applyFont="1" applyFill="1" applyBorder="1" applyAlignment="1">
      <alignment horizontal="center" vertical="center" wrapText="1"/>
    </xf>
    <xf numFmtId="3" fontId="5" fillId="3" borderId="11" xfId="0" applyNumberFormat="1" applyFont="1" applyFill="1" applyBorder="1" applyAlignment="1">
      <alignment horizontal="center" vertical="center" wrapText="1"/>
    </xf>
    <xf numFmtId="3" fontId="5" fillId="3" borderId="17" xfId="0" applyNumberFormat="1" applyFont="1" applyFill="1" applyBorder="1" applyAlignment="1">
      <alignment horizontal="center" vertical="center" wrapText="1"/>
    </xf>
    <xf numFmtId="3" fontId="5" fillId="3" borderId="12" xfId="0" applyNumberFormat="1" applyFont="1" applyFill="1" applyBorder="1" applyAlignment="1">
      <alignment horizontal="center" vertical="center" wrapText="1"/>
    </xf>
    <xf numFmtId="3" fontId="5" fillId="3" borderId="13" xfId="0" applyNumberFormat="1" applyFont="1" applyFill="1" applyBorder="1" applyAlignment="1">
      <alignment horizontal="center" vertical="center" wrapText="1"/>
    </xf>
    <xf numFmtId="3" fontId="5" fillId="3" borderId="4" xfId="0" applyNumberFormat="1" applyFont="1" applyFill="1" applyBorder="1" applyAlignment="1">
      <alignment horizontal="center" vertical="center" wrapText="1"/>
    </xf>
    <xf numFmtId="3" fontId="5" fillId="3" borderId="10" xfId="0" applyNumberFormat="1" applyFont="1" applyFill="1" applyBorder="1" applyAlignment="1">
      <alignment horizontal="center" vertical="center" wrapText="1"/>
    </xf>
    <xf numFmtId="3" fontId="5" fillId="3" borderId="22" xfId="0" applyNumberFormat="1" applyFont="1" applyFill="1" applyBorder="1" applyAlignment="1">
      <alignment horizontal="center" vertical="center" wrapText="1"/>
    </xf>
    <xf numFmtId="3" fontId="5" fillId="3" borderId="14" xfId="0" applyNumberFormat="1" applyFont="1" applyFill="1" applyBorder="1" applyAlignment="1">
      <alignment horizontal="center" vertical="center" wrapText="1"/>
    </xf>
    <xf numFmtId="3" fontId="5" fillId="3" borderId="19" xfId="0" applyNumberFormat="1" applyFont="1" applyFill="1" applyBorder="1" applyAlignment="1">
      <alignment horizontal="center" vertical="center" wrapText="1"/>
    </xf>
    <xf numFmtId="3" fontId="5" fillId="3" borderId="24" xfId="0" applyNumberFormat="1" applyFont="1" applyFill="1" applyBorder="1" applyAlignment="1">
      <alignment horizontal="center" vertical="center" wrapText="1"/>
    </xf>
    <xf numFmtId="3" fontId="5" fillId="3" borderId="15" xfId="0" applyNumberFormat="1" applyFont="1" applyFill="1" applyBorder="1" applyAlignment="1">
      <alignment horizontal="center" vertical="center" wrapText="1"/>
    </xf>
    <xf numFmtId="3" fontId="5" fillId="3" borderId="16" xfId="0" applyNumberFormat="1" applyFont="1" applyFill="1" applyBorder="1" applyAlignment="1">
      <alignment horizontal="center" vertical="center" wrapText="1"/>
    </xf>
    <xf numFmtId="0" fontId="1" fillId="0" borderId="0" xfId="0" applyFont="1" applyFill="1" applyBorder="1" applyAlignment="1">
      <alignment horizontal="center"/>
    </xf>
    <xf numFmtId="0" fontId="2" fillId="0" borderId="0" xfId="0" applyFont="1" applyBorder="1" applyAlignment="1">
      <alignment horizontal="center"/>
    </xf>
    <xf numFmtId="0" fontId="2" fillId="0" borderId="0" xfId="0" applyFont="1" applyBorder="1" applyAlignment="1">
      <alignment horizontal="center" vertical="top"/>
    </xf>
    <xf numFmtId="0" fontId="3" fillId="0" borderId="1" xfId="0" applyFont="1" applyFill="1" applyBorder="1" applyAlignment="1">
      <alignment horizontal="center" wrapText="1"/>
    </xf>
    <xf numFmtId="0" fontId="4" fillId="0" borderId="2"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20"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8" fillId="2" borderId="5" xfId="0" applyFont="1" applyFill="1" applyBorder="1" applyAlignment="1">
      <alignment horizontal="center" vertical="center" wrapText="1"/>
    </xf>
    <xf numFmtId="3" fontId="5" fillId="0" borderId="18" xfId="0" applyNumberFormat="1" applyFont="1" applyFill="1" applyBorder="1" applyAlignment="1">
      <alignment horizontal="center" vertical="center" wrapText="1"/>
    </xf>
    <xf numFmtId="3" fontId="5" fillId="0" borderId="23" xfId="0" applyNumberFormat="1" applyFont="1" applyFill="1" applyBorder="1" applyAlignment="1">
      <alignment horizontal="center" vertical="center" wrapText="1"/>
    </xf>
    <xf numFmtId="3" fontId="5" fillId="0" borderId="9" xfId="0" applyNumberFormat="1" applyFont="1" applyFill="1" applyBorder="1" applyAlignment="1">
      <alignment horizontal="center" vertical="center" wrapText="1"/>
    </xf>
    <xf numFmtId="3" fontId="5" fillId="0" borderId="21" xfId="0" applyNumberFormat="1" applyFont="1" applyFill="1" applyBorder="1" applyAlignment="1">
      <alignment horizontal="center"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zvasileva\Desktop\SEBRA_III_trim_2016%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meni_I"/>
      <sheetName val="limit_I"/>
      <sheetName val="DS"/>
      <sheetName val="promeni_II"/>
      <sheetName val="limit_II"/>
      <sheetName val="promeni_III"/>
      <sheetName val="limitIII"/>
      <sheetName val="Акт. 2016 - юли"/>
      <sheetName val="9-месечие по групи"/>
      <sheetName val="Отнети лимити по групи"/>
      <sheetName val="Лимит за общини"/>
      <sheetName val="2016_i_promeni_IV"/>
      <sheetName val="2016_i_promeni_IV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2"/>
  <sheetViews>
    <sheetView tabSelected="1" zoomScale="80" zoomScaleNormal="80" zoomScaleSheetLayoutView="70" workbookViewId="0">
      <pane xSplit="3" ySplit="9" topLeftCell="D10" activePane="bottomRight" state="frozen"/>
      <selection pane="topRight" activeCell="D1" sqref="D1"/>
      <selection pane="bottomLeft" activeCell="A12" sqref="A12"/>
      <selection pane="bottomRight" activeCell="M331" sqref="M331"/>
    </sheetView>
  </sheetViews>
  <sheetFormatPr defaultRowHeight="15" x14ac:dyDescent="0.25"/>
  <cols>
    <col min="1" max="1" width="6.5703125" customWidth="1"/>
    <col min="2" max="2" width="36.140625" customWidth="1"/>
    <col min="3" max="3" width="27" customWidth="1"/>
    <col min="4" max="4" width="38.28515625" style="42" customWidth="1"/>
    <col min="5" max="5" width="17.7109375" style="42" customWidth="1"/>
    <col min="6" max="6" width="15.7109375" style="42" customWidth="1"/>
    <col min="7" max="7" width="31.28515625" style="42" customWidth="1"/>
    <col min="8" max="8" width="28.140625" style="42" customWidth="1"/>
    <col min="9" max="9" width="19.7109375" style="42" customWidth="1"/>
    <col min="10" max="13" width="15.7109375" style="42" customWidth="1"/>
    <col min="14" max="14" width="63.5703125" style="42" customWidth="1"/>
  </cols>
  <sheetData>
    <row r="1" spans="1:14" ht="25.5" x14ac:dyDescent="0.35">
      <c r="A1" s="103" t="s">
        <v>0</v>
      </c>
      <c r="B1" s="103"/>
      <c r="C1" s="103"/>
      <c r="D1" s="103"/>
      <c r="E1" s="103"/>
      <c r="F1" s="103"/>
      <c r="G1" s="103"/>
      <c r="H1" s="103"/>
      <c r="I1" s="103"/>
      <c r="J1" s="103"/>
      <c r="K1" s="103"/>
      <c r="L1" s="103"/>
      <c r="M1" s="103"/>
      <c r="N1" s="103"/>
    </row>
    <row r="2" spans="1:14" ht="20.25" x14ac:dyDescent="0.3">
      <c r="A2" s="104" t="s">
        <v>1</v>
      </c>
      <c r="B2" s="104"/>
      <c r="C2" s="104"/>
      <c r="D2" s="104"/>
      <c r="E2" s="104"/>
      <c r="F2" s="104"/>
      <c r="G2" s="104"/>
      <c r="H2" s="104"/>
      <c r="I2" s="104"/>
      <c r="J2" s="104"/>
      <c r="K2" s="104"/>
      <c r="L2" s="104"/>
      <c r="M2" s="104"/>
      <c r="N2" s="104"/>
    </row>
    <row r="3" spans="1:14" ht="20.25" x14ac:dyDescent="0.25">
      <c r="A3" s="105" t="s">
        <v>312</v>
      </c>
      <c r="B3" s="105"/>
      <c r="C3" s="105"/>
      <c r="D3" s="105"/>
      <c r="E3" s="105"/>
      <c r="F3" s="105"/>
      <c r="G3" s="105"/>
      <c r="H3" s="105"/>
      <c r="I3" s="105"/>
      <c r="J3" s="105"/>
      <c r="K3" s="105"/>
      <c r="L3" s="105"/>
      <c r="M3" s="105"/>
      <c r="N3" s="105"/>
    </row>
    <row r="4" spans="1:14" ht="49.5" customHeight="1" thickBot="1" x14ac:dyDescent="0.35">
      <c r="A4" s="106" t="s">
        <v>2</v>
      </c>
      <c r="B4" s="106"/>
      <c r="C4" s="106"/>
      <c r="D4" s="106"/>
      <c r="E4" s="106"/>
      <c r="F4" s="106"/>
      <c r="G4" s="106"/>
      <c r="H4" s="106"/>
      <c r="I4" s="106"/>
      <c r="J4" s="106"/>
      <c r="K4" s="106"/>
      <c r="L4" s="106"/>
      <c r="M4" s="106"/>
      <c r="N4" s="106"/>
    </row>
    <row r="5" spans="1:14" s="1" customFormat="1" ht="49.5" customHeight="1" thickBot="1" x14ac:dyDescent="0.25">
      <c r="A5" s="107" t="s">
        <v>3</v>
      </c>
      <c r="B5" s="110" t="s">
        <v>4</v>
      </c>
      <c r="C5" s="113" t="s">
        <v>314</v>
      </c>
      <c r="D5" s="116" t="s">
        <v>313</v>
      </c>
      <c r="E5" s="117"/>
      <c r="F5" s="117"/>
      <c r="G5" s="117"/>
      <c r="H5" s="117"/>
      <c r="I5" s="117"/>
      <c r="J5" s="117"/>
      <c r="K5" s="117"/>
      <c r="L5" s="117"/>
      <c r="M5" s="117"/>
      <c r="N5" s="118"/>
    </row>
    <row r="6" spans="1:14" s="1" customFormat="1" ht="72.75" customHeight="1" thickBot="1" x14ac:dyDescent="0.25">
      <c r="A6" s="108"/>
      <c r="B6" s="111"/>
      <c r="C6" s="114"/>
      <c r="D6" s="119" t="s">
        <v>5</v>
      </c>
      <c r="E6" s="120"/>
      <c r="F6" s="121"/>
      <c r="G6" s="122" t="s">
        <v>6</v>
      </c>
      <c r="H6" s="120"/>
      <c r="I6" s="120"/>
      <c r="J6" s="120"/>
      <c r="K6" s="120"/>
      <c r="L6" s="120"/>
      <c r="M6" s="120"/>
      <c r="N6" s="121"/>
    </row>
    <row r="7" spans="1:14" s="1" customFormat="1" ht="16.5" customHeight="1" thickBot="1" x14ac:dyDescent="0.25">
      <c r="A7" s="108"/>
      <c r="B7" s="111"/>
      <c r="C7" s="114"/>
      <c r="D7" s="91" t="s">
        <v>7</v>
      </c>
      <c r="E7" s="93" t="s">
        <v>8</v>
      </c>
      <c r="F7" s="94"/>
      <c r="G7" s="95" t="s">
        <v>9</v>
      </c>
      <c r="H7" s="98" t="s">
        <v>10</v>
      </c>
      <c r="I7" s="93" t="s">
        <v>8</v>
      </c>
      <c r="J7" s="101"/>
      <c r="K7" s="101"/>
      <c r="L7" s="102"/>
      <c r="M7" s="102"/>
      <c r="N7" s="95" t="s">
        <v>11</v>
      </c>
    </row>
    <row r="8" spans="1:14" s="1" customFormat="1" ht="32.25" customHeight="1" x14ac:dyDescent="0.2">
      <c r="A8" s="108"/>
      <c r="B8" s="111"/>
      <c r="C8" s="114"/>
      <c r="D8" s="92"/>
      <c r="E8" s="123" t="s">
        <v>12</v>
      </c>
      <c r="F8" s="125" t="s">
        <v>13</v>
      </c>
      <c r="G8" s="96"/>
      <c r="H8" s="99"/>
      <c r="I8" s="89" t="s">
        <v>14</v>
      </c>
      <c r="J8" s="89" t="s">
        <v>15</v>
      </c>
      <c r="K8" s="89" t="s">
        <v>16</v>
      </c>
      <c r="L8" s="89" t="s">
        <v>17</v>
      </c>
      <c r="M8" s="89" t="s">
        <v>18</v>
      </c>
      <c r="N8" s="96"/>
    </row>
    <row r="9" spans="1:14" s="1" customFormat="1" ht="125.25" customHeight="1" thickBot="1" x14ac:dyDescent="0.25">
      <c r="A9" s="109"/>
      <c r="B9" s="112"/>
      <c r="C9" s="115"/>
      <c r="D9" s="92"/>
      <c r="E9" s="124"/>
      <c r="F9" s="126"/>
      <c r="G9" s="97"/>
      <c r="H9" s="100"/>
      <c r="I9" s="90"/>
      <c r="J9" s="90"/>
      <c r="K9" s="90"/>
      <c r="L9" s="90"/>
      <c r="M9" s="90" t="s">
        <v>19</v>
      </c>
      <c r="N9" s="96"/>
    </row>
    <row r="10" spans="1:14" ht="16.5" customHeight="1" x14ac:dyDescent="0.25">
      <c r="A10" s="2"/>
      <c r="B10" s="3"/>
      <c r="C10" s="4"/>
      <c r="D10" s="5"/>
      <c r="E10" s="6"/>
      <c r="F10" s="7"/>
      <c r="G10" s="8"/>
      <c r="H10" s="9"/>
      <c r="I10" s="10"/>
      <c r="J10" s="10"/>
      <c r="K10" s="10"/>
      <c r="L10" s="11"/>
      <c r="M10" s="12"/>
      <c r="N10" s="13"/>
    </row>
    <row r="11" spans="1:14" ht="16.5" customHeight="1" x14ac:dyDescent="0.3">
      <c r="A11" s="14"/>
      <c r="B11" s="15" t="s">
        <v>20</v>
      </c>
      <c r="C11" s="16"/>
      <c r="D11" s="17"/>
      <c r="E11" s="18"/>
      <c r="F11" s="19"/>
      <c r="G11" s="20"/>
      <c r="H11" s="17"/>
      <c r="I11" s="18"/>
      <c r="J11" s="18"/>
      <c r="K11" s="18"/>
      <c r="L11" s="16"/>
      <c r="M11" s="19"/>
      <c r="N11" s="20"/>
    </row>
    <row r="12" spans="1:14" ht="16.5" customHeight="1" x14ac:dyDescent="0.25">
      <c r="A12" s="21">
        <v>5101</v>
      </c>
      <c r="B12" s="22" t="s">
        <v>21</v>
      </c>
      <c r="C12" s="23">
        <f t="shared" ref="C12:C25" si="0">+D12+G12+H12+N12</f>
        <v>113957</v>
      </c>
      <c r="D12" s="24">
        <f t="shared" ref="D12:D25" si="1">+E12+F12</f>
        <v>40633</v>
      </c>
      <c r="E12" s="25">
        <v>29834</v>
      </c>
      <c r="F12" s="26">
        <v>10799</v>
      </c>
      <c r="G12" s="27">
        <v>99660</v>
      </c>
      <c r="H12" s="28">
        <f>I12+J12+K12+M12+L12</f>
        <v>-26336</v>
      </c>
      <c r="I12" s="29">
        <v>6354</v>
      </c>
      <c r="J12" s="30">
        <v>-36276</v>
      </c>
      <c r="K12" s="31">
        <v>-27879</v>
      </c>
      <c r="L12" s="31">
        <v>33967</v>
      </c>
      <c r="M12" s="32">
        <v>-2502</v>
      </c>
      <c r="N12" s="27">
        <v>0</v>
      </c>
    </row>
    <row r="13" spans="1:14" ht="16.5" customHeight="1" x14ac:dyDescent="0.25">
      <c r="A13" s="21">
        <v>5102</v>
      </c>
      <c r="B13" s="22" t="s">
        <v>22</v>
      </c>
      <c r="C13" s="23">
        <f t="shared" si="0"/>
        <v>195739</v>
      </c>
      <c r="D13" s="24">
        <f t="shared" si="1"/>
        <v>47172</v>
      </c>
      <c r="E13" s="25">
        <v>0</v>
      </c>
      <c r="F13" s="26">
        <v>47172</v>
      </c>
      <c r="G13" s="27">
        <v>102669</v>
      </c>
      <c r="H13" s="28">
        <f t="shared" ref="H13:H76" si="2">I13+J13+K13+M13+L13</f>
        <v>45898</v>
      </c>
      <c r="I13" s="29">
        <v>-447</v>
      </c>
      <c r="J13" s="30">
        <v>-3260</v>
      </c>
      <c r="K13" s="31">
        <v>-2571</v>
      </c>
      <c r="L13" s="31">
        <v>54120</v>
      </c>
      <c r="M13" s="32">
        <v>-1944</v>
      </c>
      <c r="N13" s="27">
        <v>0</v>
      </c>
    </row>
    <row r="14" spans="1:14" ht="16.5" customHeight="1" x14ac:dyDescent="0.25">
      <c r="A14" s="21">
        <v>5103</v>
      </c>
      <c r="B14" s="22" t="s">
        <v>23</v>
      </c>
      <c r="C14" s="23">
        <f t="shared" si="0"/>
        <v>1829426</v>
      </c>
      <c r="D14" s="24">
        <f t="shared" si="1"/>
        <v>666229</v>
      </c>
      <c r="E14" s="25">
        <v>619388</v>
      </c>
      <c r="F14" s="26">
        <v>46841</v>
      </c>
      <c r="G14" s="27">
        <v>167129</v>
      </c>
      <c r="H14" s="28">
        <f t="shared" si="2"/>
        <v>948019</v>
      </c>
      <c r="I14" s="29">
        <v>10859</v>
      </c>
      <c r="J14" s="30">
        <v>426673</v>
      </c>
      <c r="K14" s="31">
        <v>295523</v>
      </c>
      <c r="L14" s="31">
        <v>237833</v>
      </c>
      <c r="M14" s="32">
        <v>-22869</v>
      </c>
      <c r="N14" s="27">
        <v>48049</v>
      </c>
    </row>
    <row r="15" spans="1:14" ht="16.5" customHeight="1" x14ac:dyDescent="0.25">
      <c r="A15" s="21">
        <v>5104</v>
      </c>
      <c r="B15" s="22" t="s">
        <v>24</v>
      </c>
      <c r="C15" s="23">
        <f t="shared" si="0"/>
        <v>344472</v>
      </c>
      <c r="D15" s="24">
        <f t="shared" si="1"/>
        <v>35751</v>
      </c>
      <c r="E15" s="25">
        <v>19400</v>
      </c>
      <c r="F15" s="26">
        <v>16351</v>
      </c>
      <c r="G15" s="27">
        <v>303275</v>
      </c>
      <c r="H15" s="28">
        <f t="shared" si="2"/>
        <v>5297</v>
      </c>
      <c r="I15" s="29">
        <v>8359</v>
      </c>
      <c r="J15" s="30">
        <v>22647</v>
      </c>
      <c r="K15" s="31">
        <v>-34167</v>
      </c>
      <c r="L15" s="31">
        <v>11493</v>
      </c>
      <c r="M15" s="32">
        <v>-3035</v>
      </c>
      <c r="N15" s="27">
        <v>149</v>
      </c>
    </row>
    <row r="16" spans="1:14" ht="16.5" customHeight="1" x14ac:dyDescent="0.25">
      <c r="A16" s="21">
        <v>5105</v>
      </c>
      <c r="B16" s="22" t="s">
        <v>25</v>
      </c>
      <c r="C16" s="23">
        <f t="shared" si="0"/>
        <v>86186</v>
      </c>
      <c r="D16" s="24">
        <f t="shared" si="1"/>
        <v>2444</v>
      </c>
      <c r="E16" s="25">
        <v>0</v>
      </c>
      <c r="F16" s="26">
        <v>2444</v>
      </c>
      <c r="G16" s="27">
        <v>27681</v>
      </c>
      <c r="H16" s="28">
        <f t="shared" si="2"/>
        <v>56061</v>
      </c>
      <c r="I16" s="29">
        <v>-298</v>
      </c>
      <c r="J16" s="30">
        <v>19959</v>
      </c>
      <c r="K16" s="31">
        <v>2985</v>
      </c>
      <c r="L16" s="31">
        <v>34271</v>
      </c>
      <c r="M16" s="32">
        <v>-856</v>
      </c>
      <c r="N16" s="27">
        <v>0</v>
      </c>
    </row>
    <row r="17" spans="1:14" ht="16.5" customHeight="1" x14ac:dyDescent="0.25">
      <c r="A17" s="21">
        <v>5106</v>
      </c>
      <c r="B17" s="22" t="s">
        <v>26</v>
      </c>
      <c r="C17" s="23">
        <f t="shared" si="0"/>
        <v>53963</v>
      </c>
      <c r="D17" s="24">
        <f t="shared" si="1"/>
        <v>3233</v>
      </c>
      <c r="E17" s="25">
        <v>0</v>
      </c>
      <c r="F17" s="26">
        <v>3233</v>
      </c>
      <c r="G17" s="27">
        <v>21361</v>
      </c>
      <c r="H17" s="28">
        <f t="shared" si="2"/>
        <v>29369</v>
      </c>
      <c r="I17" s="29">
        <v>553</v>
      </c>
      <c r="J17" s="30">
        <v>-9723</v>
      </c>
      <c r="K17" s="31">
        <v>5596</v>
      </c>
      <c r="L17" s="31">
        <v>32455</v>
      </c>
      <c r="M17" s="32">
        <v>488</v>
      </c>
      <c r="N17" s="27">
        <v>0</v>
      </c>
    </row>
    <row r="18" spans="1:14" ht="16.5" customHeight="1" x14ac:dyDescent="0.25">
      <c r="A18" s="21">
        <v>5107</v>
      </c>
      <c r="B18" s="22" t="s">
        <v>27</v>
      </c>
      <c r="C18" s="23">
        <f t="shared" si="0"/>
        <v>756416</v>
      </c>
      <c r="D18" s="24">
        <f t="shared" si="1"/>
        <v>81054</v>
      </c>
      <c r="E18" s="25">
        <v>15536</v>
      </c>
      <c r="F18" s="26">
        <v>65518</v>
      </c>
      <c r="G18" s="27">
        <v>265751</v>
      </c>
      <c r="H18" s="28">
        <f t="shared" si="2"/>
        <v>409462</v>
      </c>
      <c r="I18" s="29">
        <v>-3190</v>
      </c>
      <c r="J18" s="30">
        <v>-137787</v>
      </c>
      <c r="K18" s="31">
        <v>-118865</v>
      </c>
      <c r="L18" s="31">
        <v>684103</v>
      </c>
      <c r="M18" s="32">
        <v>-14799</v>
      </c>
      <c r="N18" s="27">
        <v>149</v>
      </c>
    </row>
    <row r="19" spans="1:14" ht="16.5" customHeight="1" x14ac:dyDescent="0.25">
      <c r="A19" s="21">
        <v>5108</v>
      </c>
      <c r="B19" s="22" t="s">
        <v>28</v>
      </c>
      <c r="C19" s="23">
        <f t="shared" si="0"/>
        <v>317319</v>
      </c>
      <c r="D19" s="24">
        <f t="shared" si="1"/>
        <v>0</v>
      </c>
      <c r="E19" s="25">
        <v>0</v>
      </c>
      <c r="F19" s="26">
        <v>0</v>
      </c>
      <c r="G19" s="27">
        <v>139822</v>
      </c>
      <c r="H19" s="28">
        <f t="shared" si="2"/>
        <v>177348</v>
      </c>
      <c r="I19" s="29">
        <v>3199</v>
      </c>
      <c r="J19" s="30">
        <v>-9749</v>
      </c>
      <c r="K19" s="31">
        <v>18988</v>
      </c>
      <c r="L19" s="31">
        <v>169923</v>
      </c>
      <c r="M19" s="32">
        <v>-5013</v>
      </c>
      <c r="N19" s="27">
        <v>149</v>
      </c>
    </row>
    <row r="20" spans="1:14" ht="16.5" customHeight="1" x14ac:dyDescent="0.25">
      <c r="A20" s="21">
        <v>5109</v>
      </c>
      <c r="B20" s="22" t="s">
        <v>29</v>
      </c>
      <c r="C20" s="23">
        <f t="shared" si="0"/>
        <v>64113</v>
      </c>
      <c r="D20" s="24">
        <f t="shared" si="1"/>
        <v>-11714</v>
      </c>
      <c r="E20" s="25">
        <v>12778</v>
      </c>
      <c r="F20" s="26">
        <v>-24492</v>
      </c>
      <c r="G20" s="27">
        <v>149883</v>
      </c>
      <c r="H20" s="28">
        <f t="shared" si="2"/>
        <v>-75058</v>
      </c>
      <c r="I20" s="29">
        <v>-791</v>
      </c>
      <c r="J20" s="30">
        <v>-15365</v>
      </c>
      <c r="K20" s="31">
        <v>-19679</v>
      </c>
      <c r="L20" s="31">
        <v>-36986</v>
      </c>
      <c r="M20" s="32">
        <v>-2237</v>
      </c>
      <c r="N20" s="27">
        <v>1002</v>
      </c>
    </row>
    <row r="21" spans="1:14" ht="16.5" customHeight="1" x14ac:dyDescent="0.25">
      <c r="A21" s="21">
        <v>5110</v>
      </c>
      <c r="B21" s="22" t="s">
        <v>30</v>
      </c>
      <c r="C21" s="23">
        <f t="shared" si="0"/>
        <v>65339</v>
      </c>
      <c r="D21" s="24">
        <f t="shared" si="1"/>
        <v>6893</v>
      </c>
      <c r="E21" s="25">
        <v>0</v>
      </c>
      <c r="F21" s="26">
        <v>6893</v>
      </c>
      <c r="G21" s="27">
        <v>38780</v>
      </c>
      <c r="H21" s="28">
        <f t="shared" si="2"/>
        <v>19666</v>
      </c>
      <c r="I21" s="29">
        <v>-1194</v>
      </c>
      <c r="J21" s="30">
        <v>-13629</v>
      </c>
      <c r="K21" s="31">
        <v>-21129</v>
      </c>
      <c r="L21" s="31">
        <v>55576</v>
      </c>
      <c r="M21" s="32">
        <v>42</v>
      </c>
      <c r="N21" s="27">
        <v>0</v>
      </c>
    </row>
    <row r="22" spans="1:14" ht="16.5" customHeight="1" x14ac:dyDescent="0.25">
      <c r="A22" s="21">
        <v>5111</v>
      </c>
      <c r="B22" s="22" t="s">
        <v>31</v>
      </c>
      <c r="C22" s="23">
        <f t="shared" si="0"/>
        <v>28449</v>
      </c>
      <c r="D22" s="24">
        <f t="shared" si="1"/>
        <v>-4461</v>
      </c>
      <c r="E22" s="25">
        <v>0</v>
      </c>
      <c r="F22" s="26">
        <v>-4461</v>
      </c>
      <c r="G22" s="27">
        <v>54155</v>
      </c>
      <c r="H22" s="28">
        <f t="shared" si="2"/>
        <v>-21245</v>
      </c>
      <c r="I22" s="29">
        <v>1098</v>
      </c>
      <c r="J22" s="30">
        <v>-8344</v>
      </c>
      <c r="K22" s="31">
        <v>-3868</v>
      </c>
      <c r="L22" s="31">
        <v>-9511</v>
      </c>
      <c r="M22" s="32">
        <v>-620</v>
      </c>
      <c r="N22" s="27">
        <v>0</v>
      </c>
    </row>
    <row r="23" spans="1:14" ht="16.5" customHeight="1" x14ac:dyDescent="0.25">
      <c r="A23" s="21">
        <v>5112</v>
      </c>
      <c r="B23" s="22" t="s">
        <v>32</v>
      </c>
      <c r="C23" s="23">
        <f t="shared" si="0"/>
        <v>42617</v>
      </c>
      <c r="D23" s="24">
        <f t="shared" si="1"/>
        <v>21332</v>
      </c>
      <c r="E23" s="25">
        <v>0</v>
      </c>
      <c r="F23" s="26">
        <v>21332</v>
      </c>
      <c r="G23" s="27">
        <v>5468</v>
      </c>
      <c r="H23" s="28">
        <f t="shared" si="2"/>
        <v>15817</v>
      </c>
      <c r="I23" s="29">
        <v>-300</v>
      </c>
      <c r="J23" s="30">
        <v>4181</v>
      </c>
      <c r="K23" s="31">
        <v>13636</v>
      </c>
      <c r="L23" s="31">
        <v>-197</v>
      </c>
      <c r="M23" s="32">
        <v>-1503</v>
      </c>
      <c r="N23" s="27">
        <v>0</v>
      </c>
    </row>
    <row r="24" spans="1:14" ht="16.5" customHeight="1" x14ac:dyDescent="0.25">
      <c r="A24" s="21">
        <v>5113</v>
      </c>
      <c r="B24" s="22" t="s">
        <v>33</v>
      </c>
      <c r="C24" s="23">
        <f t="shared" si="0"/>
        <v>30692</v>
      </c>
      <c r="D24" s="24">
        <f t="shared" si="1"/>
        <v>26918</v>
      </c>
      <c r="E24" s="25">
        <v>0</v>
      </c>
      <c r="F24" s="26">
        <v>26918</v>
      </c>
      <c r="G24" s="27">
        <v>21726</v>
      </c>
      <c r="H24" s="28">
        <f t="shared" si="2"/>
        <v>-17952</v>
      </c>
      <c r="I24" s="29">
        <v>-300</v>
      </c>
      <c r="J24" s="30">
        <v>16469</v>
      </c>
      <c r="K24" s="31">
        <v>-11157</v>
      </c>
      <c r="L24" s="31">
        <v>-21341</v>
      </c>
      <c r="M24" s="32">
        <v>-1623</v>
      </c>
      <c r="N24" s="27">
        <v>0</v>
      </c>
    </row>
    <row r="25" spans="1:14" ht="16.5" customHeight="1" x14ac:dyDescent="0.25">
      <c r="A25" s="21">
        <v>5114</v>
      </c>
      <c r="B25" s="22" t="s">
        <v>34</v>
      </c>
      <c r="C25" s="23">
        <f t="shared" si="0"/>
        <v>86966</v>
      </c>
      <c r="D25" s="24">
        <f t="shared" si="1"/>
        <v>0</v>
      </c>
      <c r="E25" s="25">
        <v>0</v>
      </c>
      <c r="F25" s="26">
        <v>0</v>
      </c>
      <c r="G25" s="27">
        <v>79457</v>
      </c>
      <c r="H25" s="28">
        <f t="shared" si="2"/>
        <v>7509</v>
      </c>
      <c r="I25" s="29">
        <v>235</v>
      </c>
      <c r="J25" s="30">
        <v>-1942</v>
      </c>
      <c r="K25" s="31">
        <v>4950</v>
      </c>
      <c r="L25" s="31">
        <v>5070</v>
      </c>
      <c r="M25" s="32">
        <v>-804</v>
      </c>
      <c r="N25" s="27">
        <v>0</v>
      </c>
    </row>
    <row r="26" spans="1:14" ht="16.5" customHeight="1" x14ac:dyDescent="0.25">
      <c r="A26" s="21"/>
      <c r="B26" s="22"/>
      <c r="C26" s="33">
        <f t="shared" ref="C26:H26" si="3">SUM(C12:C25)</f>
        <v>4015654</v>
      </c>
      <c r="D26" s="33">
        <f t="shared" si="3"/>
        <v>915484</v>
      </c>
      <c r="E26" s="33">
        <f>SUM(E12:E25)</f>
        <v>696936</v>
      </c>
      <c r="F26" s="33">
        <f>SUM(F12:F25)</f>
        <v>218548</v>
      </c>
      <c r="G26" s="33">
        <v>1476817</v>
      </c>
      <c r="H26" s="33">
        <f t="shared" si="3"/>
        <v>1573855</v>
      </c>
      <c r="I26" s="33">
        <v>24137</v>
      </c>
      <c r="J26" s="33">
        <v>253854</v>
      </c>
      <c r="K26" s="33">
        <v>102363</v>
      </c>
      <c r="L26" s="33">
        <v>1250776</v>
      </c>
      <c r="M26" s="33">
        <v>-57275</v>
      </c>
      <c r="N26" s="33">
        <v>49498</v>
      </c>
    </row>
    <row r="27" spans="1:14" ht="16.5" customHeight="1" x14ac:dyDescent="0.3">
      <c r="A27" s="34"/>
      <c r="B27" s="35" t="s">
        <v>35</v>
      </c>
      <c r="C27" s="23"/>
      <c r="D27" s="24"/>
      <c r="E27" s="18"/>
      <c r="F27" s="19">
        <v>0</v>
      </c>
      <c r="G27" s="20"/>
      <c r="H27" s="28">
        <f t="shared" si="2"/>
        <v>0</v>
      </c>
      <c r="I27" s="29"/>
      <c r="J27" s="30"/>
      <c r="K27" s="31"/>
      <c r="L27" s="31"/>
      <c r="M27" s="32"/>
      <c r="N27" s="20">
        <v>0</v>
      </c>
    </row>
    <row r="28" spans="1:14" ht="16.5" customHeight="1" x14ac:dyDescent="0.25">
      <c r="A28" s="21">
        <v>5201</v>
      </c>
      <c r="B28" s="3" t="s">
        <v>36</v>
      </c>
      <c r="C28" s="23">
        <f t="shared" ref="C28:C40" si="4">+D28+G28+H28+N28</f>
        <v>293422</v>
      </c>
      <c r="D28" s="24">
        <f t="shared" ref="D28:D40" si="5">+E28+F28</f>
        <v>36871</v>
      </c>
      <c r="E28" s="25">
        <v>0</v>
      </c>
      <c r="F28" s="26">
        <v>36871</v>
      </c>
      <c r="G28" s="27">
        <v>309601</v>
      </c>
      <c r="H28" s="28">
        <f t="shared" si="2"/>
        <v>-53050</v>
      </c>
      <c r="I28" s="36">
        <v>-517</v>
      </c>
      <c r="J28" s="37">
        <v>59950</v>
      </c>
      <c r="K28" s="38">
        <v>-18656</v>
      </c>
      <c r="L28" s="38">
        <v>-88110</v>
      </c>
      <c r="M28" s="39">
        <v>-5717</v>
      </c>
      <c r="N28" s="27">
        <v>0</v>
      </c>
    </row>
    <row r="29" spans="1:14" ht="16.5" customHeight="1" x14ac:dyDescent="0.25">
      <c r="A29" s="21">
        <v>5202</v>
      </c>
      <c r="B29" s="3" t="s">
        <v>37</v>
      </c>
      <c r="C29" s="23">
        <f t="shared" si="4"/>
        <v>6189294</v>
      </c>
      <c r="D29" s="24">
        <f t="shared" si="5"/>
        <v>3383839</v>
      </c>
      <c r="E29" s="25">
        <v>3165024</v>
      </c>
      <c r="F29" s="26">
        <v>218815</v>
      </c>
      <c r="G29" s="27">
        <v>110163</v>
      </c>
      <c r="H29" s="28">
        <f t="shared" si="2"/>
        <v>2436618</v>
      </c>
      <c r="I29" s="29">
        <v>3326</v>
      </c>
      <c r="J29" s="30">
        <v>1956954</v>
      </c>
      <c r="K29" s="31">
        <v>592856</v>
      </c>
      <c r="L29" s="31">
        <v>-90170</v>
      </c>
      <c r="M29" s="32">
        <v>-26348</v>
      </c>
      <c r="N29" s="27">
        <v>258674</v>
      </c>
    </row>
    <row r="30" spans="1:14" ht="16.5" customHeight="1" x14ac:dyDescent="0.25">
      <c r="A30" s="21">
        <v>5203</v>
      </c>
      <c r="B30" s="3" t="s">
        <v>38</v>
      </c>
      <c r="C30" s="23">
        <f t="shared" si="4"/>
        <v>-19315</v>
      </c>
      <c r="D30" s="24">
        <f t="shared" si="5"/>
        <v>0</v>
      </c>
      <c r="E30" s="25">
        <v>0</v>
      </c>
      <c r="F30" s="26">
        <v>0</v>
      </c>
      <c r="G30" s="27">
        <v>31103</v>
      </c>
      <c r="H30" s="28">
        <f t="shared" si="2"/>
        <v>-50418</v>
      </c>
      <c r="I30" s="29">
        <v>-447</v>
      </c>
      <c r="J30" s="30">
        <v>-27091</v>
      </c>
      <c r="K30" s="31">
        <v>-7650</v>
      </c>
      <c r="L30" s="31">
        <v>-13037</v>
      </c>
      <c r="M30" s="32">
        <v>-2193</v>
      </c>
      <c r="N30" s="27">
        <v>0</v>
      </c>
    </row>
    <row r="31" spans="1:14" ht="16.5" customHeight="1" x14ac:dyDescent="0.25">
      <c r="A31" s="21">
        <v>5204</v>
      </c>
      <c r="B31" s="3" t="s">
        <v>39</v>
      </c>
      <c r="C31" s="23">
        <f t="shared" si="4"/>
        <v>455995</v>
      </c>
      <c r="D31" s="24">
        <f t="shared" si="5"/>
        <v>141486</v>
      </c>
      <c r="E31" s="25">
        <v>113453</v>
      </c>
      <c r="F31" s="26">
        <v>28033</v>
      </c>
      <c r="G31" s="27">
        <v>249003</v>
      </c>
      <c r="H31" s="28">
        <f t="shared" si="2"/>
        <v>65427</v>
      </c>
      <c r="I31" s="29">
        <v>-1055</v>
      </c>
      <c r="J31" s="30">
        <v>170747</v>
      </c>
      <c r="K31" s="31">
        <v>-17023</v>
      </c>
      <c r="L31" s="31">
        <v>-82658</v>
      </c>
      <c r="M31" s="32">
        <v>-4584</v>
      </c>
      <c r="N31" s="27">
        <v>79</v>
      </c>
    </row>
    <row r="32" spans="1:14" ht="16.5" customHeight="1" x14ac:dyDescent="0.25">
      <c r="A32" s="21">
        <v>5205</v>
      </c>
      <c r="B32" s="3" t="s">
        <v>40</v>
      </c>
      <c r="C32" s="23">
        <f t="shared" si="4"/>
        <v>61323</v>
      </c>
      <c r="D32" s="24">
        <f t="shared" si="5"/>
        <v>12842</v>
      </c>
      <c r="E32" s="25">
        <v>0</v>
      </c>
      <c r="F32" s="26">
        <v>12842</v>
      </c>
      <c r="G32" s="27">
        <v>48011</v>
      </c>
      <c r="H32" s="28">
        <f t="shared" si="2"/>
        <v>470</v>
      </c>
      <c r="I32" s="29">
        <v>-150</v>
      </c>
      <c r="J32" s="30">
        <v>-839</v>
      </c>
      <c r="K32" s="31">
        <v>-2978</v>
      </c>
      <c r="L32" s="31">
        <v>4953</v>
      </c>
      <c r="M32" s="32">
        <v>-516</v>
      </c>
      <c r="N32" s="27">
        <v>0</v>
      </c>
    </row>
    <row r="33" spans="1:14" ht="16.5" customHeight="1" x14ac:dyDescent="0.25">
      <c r="A33" s="21">
        <v>5206</v>
      </c>
      <c r="B33" s="3" t="s">
        <v>41</v>
      </c>
      <c r="C33" s="23">
        <f t="shared" si="4"/>
        <v>208886</v>
      </c>
      <c r="D33" s="24">
        <f t="shared" si="5"/>
        <v>0</v>
      </c>
      <c r="E33" s="25">
        <v>0</v>
      </c>
      <c r="F33" s="26">
        <v>0</v>
      </c>
      <c r="G33" s="27">
        <v>73914</v>
      </c>
      <c r="H33" s="28">
        <f t="shared" si="2"/>
        <v>126945</v>
      </c>
      <c r="I33" s="29">
        <v>-930</v>
      </c>
      <c r="J33" s="30">
        <v>74626</v>
      </c>
      <c r="K33" s="31">
        <v>85578</v>
      </c>
      <c r="L33" s="31">
        <v>-28204</v>
      </c>
      <c r="M33" s="32">
        <v>-4125</v>
      </c>
      <c r="N33" s="27">
        <v>8027</v>
      </c>
    </row>
    <row r="34" spans="1:14" ht="16.5" customHeight="1" x14ac:dyDescent="0.25">
      <c r="A34" s="21">
        <v>5207</v>
      </c>
      <c r="B34" s="3" t="s">
        <v>42</v>
      </c>
      <c r="C34" s="23">
        <f t="shared" si="4"/>
        <v>249801</v>
      </c>
      <c r="D34" s="24">
        <f t="shared" si="5"/>
        <v>149733</v>
      </c>
      <c r="E34" s="25">
        <v>111282</v>
      </c>
      <c r="F34" s="26">
        <v>38451</v>
      </c>
      <c r="G34" s="27">
        <v>80757</v>
      </c>
      <c r="H34" s="28">
        <f t="shared" si="2"/>
        <v>16847</v>
      </c>
      <c r="I34" s="29">
        <v>-2099</v>
      </c>
      <c r="J34" s="30">
        <v>117927</v>
      </c>
      <c r="K34" s="31">
        <v>-28958</v>
      </c>
      <c r="L34" s="31">
        <v>-64499</v>
      </c>
      <c r="M34" s="32">
        <v>-5524</v>
      </c>
      <c r="N34" s="27">
        <v>2464</v>
      </c>
    </row>
    <row r="35" spans="1:14" ht="16.5" customHeight="1" x14ac:dyDescent="0.25">
      <c r="A35" s="21">
        <v>5208</v>
      </c>
      <c r="B35" s="3" t="s">
        <v>43</v>
      </c>
      <c r="C35" s="23">
        <f t="shared" si="4"/>
        <v>16022</v>
      </c>
      <c r="D35" s="24">
        <f t="shared" si="5"/>
        <v>-798</v>
      </c>
      <c r="E35" s="25">
        <v>0</v>
      </c>
      <c r="F35" s="26">
        <v>-798</v>
      </c>
      <c r="G35" s="27">
        <v>26123</v>
      </c>
      <c r="H35" s="28">
        <f t="shared" si="2"/>
        <v>-9303</v>
      </c>
      <c r="I35" s="29">
        <v>-148</v>
      </c>
      <c r="J35" s="30">
        <v>-3339</v>
      </c>
      <c r="K35" s="31">
        <v>-1716</v>
      </c>
      <c r="L35" s="31">
        <v>-3859</v>
      </c>
      <c r="M35" s="32">
        <v>-241</v>
      </c>
      <c r="N35" s="27">
        <v>0</v>
      </c>
    </row>
    <row r="36" spans="1:14" ht="16.5" customHeight="1" x14ac:dyDescent="0.25">
      <c r="A36" s="40">
        <v>5209</v>
      </c>
      <c r="B36" s="41" t="s">
        <v>44</v>
      </c>
      <c r="C36" s="23">
        <f t="shared" si="4"/>
        <v>122318</v>
      </c>
      <c r="D36" s="24">
        <f t="shared" si="5"/>
        <v>0</v>
      </c>
      <c r="E36" s="25">
        <v>0</v>
      </c>
      <c r="F36" s="26">
        <v>0</v>
      </c>
      <c r="G36" s="27">
        <v>163508</v>
      </c>
      <c r="H36" s="28">
        <f t="shared" si="2"/>
        <v>-41190</v>
      </c>
      <c r="I36" s="29">
        <v>-686</v>
      </c>
      <c r="J36" s="30">
        <v>-17789</v>
      </c>
      <c r="K36" s="31">
        <v>-7881</v>
      </c>
      <c r="L36" s="31">
        <v>-13350</v>
      </c>
      <c r="M36" s="32">
        <v>-1484</v>
      </c>
      <c r="N36" s="27">
        <v>0</v>
      </c>
    </row>
    <row r="37" spans="1:14" ht="16.5" customHeight="1" x14ac:dyDescent="0.25">
      <c r="A37" s="40">
        <v>5210</v>
      </c>
      <c r="B37" s="41" t="s">
        <v>45</v>
      </c>
      <c r="C37" s="23">
        <f t="shared" si="4"/>
        <v>33746</v>
      </c>
      <c r="D37" s="24">
        <f t="shared" si="5"/>
        <v>-24450</v>
      </c>
      <c r="E37" s="25">
        <v>-5907</v>
      </c>
      <c r="F37" s="26">
        <v>-18543</v>
      </c>
      <c r="G37" s="27">
        <v>71731</v>
      </c>
      <c r="H37" s="28">
        <f t="shared" si="2"/>
        <v>-13535</v>
      </c>
      <c r="I37" s="29">
        <v>710</v>
      </c>
      <c r="J37" s="30">
        <v>-7719</v>
      </c>
      <c r="K37" s="31">
        <v>-3037</v>
      </c>
      <c r="L37" s="31">
        <v>-3042</v>
      </c>
      <c r="M37" s="32">
        <v>-447</v>
      </c>
      <c r="N37" s="27">
        <v>0</v>
      </c>
    </row>
    <row r="38" spans="1:14" ht="16.5" customHeight="1" x14ac:dyDescent="0.25">
      <c r="A38" s="21">
        <v>5211</v>
      </c>
      <c r="B38" s="3" t="s">
        <v>46</v>
      </c>
      <c r="C38" s="23">
        <f t="shared" si="4"/>
        <v>122040</v>
      </c>
      <c r="D38" s="24">
        <f t="shared" si="5"/>
        <v>25104</v>
      </c>
      <c r="E38" s="25">
        <v>0</v>
      </c>
      <c r="F38" s="26">
        <v>25104</v>
      </c>
      <c r="G38" s="27">
        <v>103376</v>
      </c>
      <c r="H38" s="28">
        <f t="shared" si="2"/>
        <v>-17779</v>
      </c>
      <c r="I38" s="29">
        <v>-148</v>
      </c>
      <c r="J38" s="30">
        <v>-5005</v>
      </c>
      <c r="K38" s="31">
        <v>-4559</v>
      </c>
      <c r="L38" s="31">
        <v>-7560</v>
      </c>
      <c r="M38" s="32">
        <v>-507</v>
      </c>
      <c r="N38" s="27">
        <v>11339</v>
      </c>
    </row>
    <row r="39" spans="1:14" ht="16.5" customHeight="1" x14ac:dyDescent="0.25">
      <c r="A39" s="21">
        <v>5212</v>
      </c>
      <c r="B39" s="3" t="s">
        <v>47</v>
      </c>
      <c r="C39" s="23">
        <f t="shared" si="4"/>
        <v>111226</v>
      </c>
      <c r="D39" s="24">
        <f t="shared" si="5"/>
        <v>0</v>
      </c>
      <c r="E39" s="25">
        <v>0</v>
      </c>
      <c r="F39" s="26">
        <v>0</v>
      </c>
      <c r="G39" s="27">
        <v>131383</v>
      </c>
      <c r="H39" s="28">
        <f t="shared" si="2"/>
        <v>-20157</v>
      </c>
      <c r="I39" s="29">
        <v>-185</v>
      </c>
      <c r="J39" s="30">
        <v>-8349</v>
      </c>
      <c r="K39" s="31">
        <v>-3907</v>
      </c>
      <c r="L39" s="31">
        <v>-7284</v>
      </c>
      <c r="M39" s="32">
        <v>-432</v>
      </c>
      <c r="N39" s="27">
        <v>0</v>
      </c>
    </row>
    <row r="40" spans="1:14" ht="16.5" customHeight="1" x14ac:dyDescent="0.25">
      <c r="A40" s="21">
        <v>5213</v>
      </c>
      <c r="B40" s="3" t="s">
        <v>48</v>
      </c>
      <c r="C40" s="23">
        <f t="shared" si="4"/>
        <v>70639</v>
      </c>
      <c r="D40" s="24">
        <f t="shared" si="5"/>
        <v>21453</v>
      </c>
      <c r="E40" s="25">
        <v>9236</v>
      </c>
      <c r="F40" s="26">
        <v>12217</v>
      </c>
      <c r="G40" s="27">
        <v>60294</v>
      </c>
      <c r="H40" s="28">
        <f t="shared" si="2"/>
        <v>-11108</v>
      </c>
      <c r="I40" s="29">
        <v>-111</v>
      </c>
      <c r="J40" s="30">
        <v>-1687</v>
      </c>
      <c r="K40" s="31">
        <v>-3018</v>
      </c>
      <c r="L40" s="31">
        <v>-6032</v>
      </c>
      <c r="M40" s="32">
        <v>-260</v>
      </c>
      <c r="N40" s="27">
        <v>0</v>
      </c>
    </row>
    <row r="41" spans="1:14" ht="16.5" customHeight="1" x14ac:dyDescent="0.25">
      <c r="A41" s="21"/>
      <c r="B41" s="3"/>
      <c r="C41" s="33">
        <f t="shared" ref="C41:H41" si="6">SUM(C28:C40)</f>
        <v>7915397</v>
      </c>
      <c r="D41" s="33">
        <f t="shared" si="6"/>
        <v>3746080</v>
      </c>
      <c r="E41" s="33">
        <f>SUM(E28:E40)</f>
        <v>3393088</v>
      </c>
      <c r="F41" s="33">
        <f>SUM(F28:F40)</f>
        <v>352992</v>
      </c>
      <c r="G41" s="33">
        <v>1458967</v>
      </c>
      <c r="H41" s="33">
        <f t="shared" si="6"/>
        <v>2429767</v>
      </c>
      <c r="I41" s="33">
        <v>-2440</v>
      </c>
      <c r="J41" s="33">
        <v>2308386</v>
      </c>
      <c r="K41" s="33">
        <v>579051</v>
      </c>
      <c r="L41" s="33">
        <v>-402852</v>
      </c>
      <c r="M41" s="33">
        <v>-52378</v>
      </c>
      <c r="N41" s="33">
        <v>280583</v>
      </c>
    </row>
    <row r="42" spans="1:14" ht="16.5" customHeight="1" x14ac:dyDescent="0.3">
      <c r="A42" s="34"/>
      <c r="B42" s="35" t="s">
        <v>49</v>
      </c>
      <c r="C42" s="23"/>
      <c r="D42" s="24"/>
      <c r="E42" s="18"/>
      <c r="F42" s="19">
        <v>0</v>
      </c>
      <c r="G42" s="20"/>
      <c r="H42" s="28">
        <f t="shared" si="2"/>
        <v>0</v>
      </c>
      <c r="I42" s="29"/>
      <c r="J42" s="30"/>
      <c r="K42" s="31"/>
      <c r="L42" s="31"/>
      <c r="M42" s="32"/>
      <c r="N42" s="20">
        <v>0</v>
      </c>
    </row>
    <row r="43" spans="1:14" ht="16.5" customHeight="1" x14ac:dyDescent="0.25">
      <c r="A43" s="21">
        <v>5301</v>
      </c>
      <c r="B43" s="3" t="s">
        <v>50</v>
      </c>
      <c r="C43" s="23">
        <f t="shared" ref="C43:C54" si="7">+D43+G43+H43+N43</f>
        <v>119477</v>
      </c>
      <c r="D43" s="24">
        <f t="shared" ref="D43:D54" si="8">+E43+F43</f>
        <v>2550</v>
      </c>
      <c r="E43" s="25">
        <v>0</v>
      </c>
      <c r="F43" s="26">
        <v>2550</v>
      </c>
      <c r="G43" s="27">
        <v>127324</v>
      </c>
      <c r="H43" s="28">
        <f t="shared" si="2"/>
        <v>-10397</v>
      </c>
      <c r="I43" s="29">
        <v>-119</v>
      </c>
      <c r="J43" s="30">
        <v>-4640</v>
      </c>
      <c r="K43" s="31">
        <v>-1502</v>
      </c>
      <c r="L43" s="31">
        <v>-3777</v>
      </c>
      <c r="M43" s="32">
        <v>-359</v>
      </c>
      <c r="N43" s="27">
        <v>0</v>
      </c>
    </row>
    <row r="44" spans="1:14" ht="16.5" customHeight="1" x14ac:dyDescent="0.25">
      <c r="A44" s="21">
        <v>5302</v>
      </c>
      <c r="B44" s="3" t="s">
        <v>51</v>
      </c>
      <c r="C44" s="23">
        <f t="shared" si="7"/>
        <v>173257</v>
      </c>
      <c r="D44" s="24">
        <f t="shared" si="8"/>
        <v>12378</v>
      </c>
      <c r="E44" s="25">
        <v>0</v>
      </c>
      <c r="F44" s="26">
        <v>12378</v>
      </c>
      <c r="G44" s="27">
        <v>41929</v>
      </c>
      <c r="H44" s="28">
        <f t="shared" si="2"/>
        <v>118950</v>
      </c>
      <c r="I44" s="36">
        <v>914</v>
      </c>
      <c r="J44" s="37">
        <v>-70861</v>
      </c>
      <c r="K44" s="38">
        <v>74681</v>
      </c>
      <c r="L44" s="38">
        <v>119622</v>
      </c>
      <c r="M44" s="39">
        <v>-5406</v>
      </c>
      <c r="N44" s="27">
        <v>0</v>
      </c>
    </row>
    <row r="45" spans="1:14" ht="16.5" customHeight="1" x14ac:dyDescent="0.25">
      <c r="A45" s="21">
        <v>5303</v>
      </c>
      <c r="B45" s="3" t="s">
        <v>52</v>
      </c>
      <c r="C45" s="23">
        <f t="shared" si="7"/>
        <v>38809</v>
      </c>
      <c r="D45" s="24">
        <f t="shared" si="8"/>
        <v>0</v>
      </c>
      <c r="E45" s="25">
        <v>0</v>
      </c>
      <c r="F45" s="26">
        <v>0</v>
      </c>
      <c r="G45" s="27">
        <v>47641</v>
      </c>
      <c r="H45" s="28">
        <f t="shared" si="2"/>
        <v>-8832</v>
      </c>
      <c r="I45" s="36">
        <v>-90</v>
      </c>
      <c r="J45" s="37">
        <v>-5507</v>
      </c>
      <c r="K45" s="38">
        <v>-2908</v>
      </c>
      <c r="L45" s="38">
        <v>20</v>
      </c>
      <c r="M45" s="39">
        <v>-347</v>
      </c>
      <c r="N45" s="27">
        <v>0</v>
      </c>
    </row>
    <row r="46" spans="1:14" s="42" customFormat="1" ht="16.5" customHeight="1" x14ac:dyDescent="0.25">
      <c r="A46" s="40">
        <v>5304</v>
      </c>
      <c r="B46" s="41" t="s">
        <v>53</v>
      </c>
      <c r="C46" s="23">
        <f t="shared" si="7"/>
        <v>54961</v>
      </c>
      <c r="D46" s="24">
        <f t="shared" si="8"/>
        <v>0</v>
      </c>
      <c r="E46" s="25">
        <v>0</v>
      </c>
      <c r="F46" s="26">
        <v>0</v>
      </c>
      <c r="G46" s="27">
        <v>59151</v>
      </c>
      <c r="H46" s="28">
        <f t="shared" si="2"/>
        <v>-4190</v>
      </c>
      <c r="I46" s="29">
        <v>-46</v>
      </c>
      <c r="J46" s="30">
        <v>-1604</v>
      </c>
      <c r="K46" s="31">
        <v>-894</v>
      </c>
      <c r="L46" s="31">
        <v>-1479</v>
      </c>
      <c r="M46" s="32">
        <v>-167</v>
      </c>
      <c r="N46" s="27">
        <v>0</v>
      </c>
    </row>
    <row r="47" spans="1:14" s="42" customFormat="1" ht="16.5" customHeight="1" x14ac:dyDescent="0.25">
      <c r="A47" s="40">
        <v>5305</v>
      </c>
      <c r="B47" s="41" t="s">
        <v>54</v>
      </c>
      <c r="C47" s="23">
        <f t="shared" si="7"/>
        <v>8540944</v>
      </c>
      <c r="D47" s="24">
        <f t="shared" si="8"/>
        <v>4133792</v>
      </c>
      <c r="E47" s="25">
        <v>4132659</v>
      </c>
      <c r="F47" s="26">
        <v>1133</v>
      </c>
      <c r="G47" s="27">
        <v>137576</v>
      </c>
      <c r="H47" s="28">
        <f t="shared" si="2"/>
        <v>4006807</v>
      </c>
      <c r="I47" s="29">
        <v>10554</v>
      </c>
      <c r="J47" s="30">
        <v>2168220</v>
      </c>
      <c r="K47" s="31">
        <v>31521</v>
      </c>
      <c r="L47" s="31">
        <v>1803538</v>
      </c>
      <c r="M47" s="32">
        <v>-7026</v>
      </c>
      <c r="N47" s="27">
        <v>262769</v>
      </c>
    </row>
    <row r="48" spans="1:14" ht="16.5" customHeight="1" x14ac:dyDescent="0.25">
      <c r="A48" s="21">
        <v>5306</v>
      </c>
      <c r="B48" s="3" t="s">
        <v>55</v>
      </c>
      <c r="C48" s="23">
        <f t="shared" si="7"/>
        <v>50014</v>
      </c>
      <c r="D48" s="24">
        <f t="shared" si="8"/>
        <v>0</v>
      </c>
      <c r="E48" s="25">
        <v>0</v>
      </c>
      <c r="F48" s="26">
        <v>0</v>
      </c>
      <c r="G48" s="27">
        <v>55408</v>
      </c>
      <c r="H48" s="28">
        <f t="shared" si="2"/>
        <v>-5394</v>
      </c>
      <c r="I48" s="29">
        <v>-75</v>
      </c>
      <c r="J48" s="30">
        <v>-1708</v>
      </c>
      <c r="K48" s="31">
        <v>-795</v>
      </c>
      <c r="L48" s="31">
        <v>-2588</v>
      </c>
      <c r="M48" s="32">
        <v>-228</v>
      </c>
      <c r="N48" s="27">
        <v>0</v>
      </c>
    </row>
    <row r="49" spans="1:14" ht="16.5" customHeight="1" x14ac:dyDescent="0.25">
      <c r="A49" s="21">
        <v>5307</v>
      </c>
      <c r="B49" s="3" t="s">
        <v>56</v>
      </c>
      <c r="C49" s="23">
        <f t="shared" si="7"/>
        <v>124337</v>
      </c>
      <c r="D49" s="24">
        <f t="shared" si="8"/>
        <v>0</v>
      </c>
      <c r="E49" s="25">
        <v>0</v>
      </c>
      <c r="F49" s="26">
        <v>0</v>
      </c>
      <c r="G49" s="27">
        <v>137632</v>
      </c>
      <c r="H49" s="28">
        <f t="shared" si="2"/>
        <v>-13295</v>
      </c>
      <c r="I49" s="29">
        <v>-179</v>
      </c>
      <c r="J49" s="30">
        <v>-4808</v>
      </c>
      <c r="K49" s="31">
        <v>-2185</v>
      </c>
      <c r="L49" s="31">
        <v>-5530</v>
      </c>
      <c r="M49" s="32">
        <v>-593</v>
      </c>
      <c r="N49" s="27">
        <v>0</v>
      </c>
    </row>
    <row r="50" spans="1:14" ht="16.5" customHeight="1" x14ac:dyDescent="0.25">
      <c r="A50" s="21">
        <v>5308</v>
      </c>
      <c r="B50" s="3" t="s">
        <v>57</v>
      </c>
      <c r="C50" s="23">
        <f t="shared" si="7"/>
        <v>165749</v>
      </c>
      <c r="D50" s="24">
        <f t="shared" si="8"/>
        <v>203635</v>
      </c>
      <c r="E50" s="25">
        <v>203635</v>
      </c>
      <c r="F50" s="26">
        <v>0</v>
      </c>
      <c r="G50" s="27">
        <v>13855</v>
      </c>
      <c r="H50" s="28">
        <f t="shared" si="2"/>
        <v>-51820</v>
      </c>
      <c r="I50" s="29">
        <v>-186</v>
      </c>
      <c r="J50" s="30">
        <v>-33105</v>
      </c>
      <c r="K50" s="31">
        <v>6750</v>
      </c>
      <c r="L50" s="31">
        <v>-22861</v>
      </c>
      <c r="M50" s="32">
        <v>-2418</v>
      </c>
      <c r="N50" s="27">
        <v>79</v>
      </c>
    </row>
    <row r="51" spans="1:14" ht="16.5" customHeight="1" x14ac:dyDescent="0.25">
      <c r="A51" s="21">
        <v>5309</v>
      </c>
      <c r="B51" s="3" t="s">
        <v>58</v>
      </c>
      <c r="C51" s="23">
        <f t="shared" si="7"/>
        <v>49784.97</v>
      </c>
      <c r="D51" s="24">
        <f t="shared" si="8"/>
        <v>3267</v>
      </c>
      <c r="E51" s="25">
        <v>0</v>
      </c>
      <c r="F51" s="26">
        <v>3267</v>
      </c>
      <c r="G51" s="27">
        <v>78837</v>
      </c>
      <c r="H51" s="28">
        <f t="shared" si="2"/>
        <v>-32319.03</v>
      </c>
      <c r="I51" s="29">
        <v>295.97000000000003</v>
      </c>
      <c r="J51" s="30">
        <v>-15604</v>
      </c>
      <c r="K51" s="31">
        <v>-6148</v>
      </c>
      <c r="L51" s="31">
        <v>-9434</v>
      </c>
      <c r="M51" s="32">
        <v>-1429</v>
      </c>
      <c r="N51" s="27">
        <v>0</v>
      </c>
    </row>
    <row r="52" spans="1:14" ht="16.5" customHeight="1" x14ac:dyDescent="0.25">
      <c r="A52" s="21">
        <v>5310</v>
      </c>
      <c r="B52" s="3" t="s">
        <v>59</v>
      </c>
      <c r="C52" s="23">
        <f t="shared" si="7"/>
        <v>141597</v>
      </c>
      <c r="D52" s="24">
        <f t="shared" si="8"/>
        <v>0</v>
      </c>
      <c r="E52" s="25">
        <v>0</v>
      </c>
      <c r="F52" s="26">
        <v>0</v>
      </c>
      <c r="G52" s="27">
        <v>150366</v>
      </c>
      <c r="H52" s="28">
        <f t="shared" si="2"/>
        <v>-8769</v>
      </c>
      <c r="I52" s="29">
        <v>-217</v>
      </c>
      <c r="J52" s="30">
        <v>-6981</v>
      </c>
      <c r="K52" s="31">
        <v>-3615</v>
      </c>
      <c r="L52" s="31">
        <v>3148</v>
      </c>
      <c r="M52" s="32">
        <v>-1104</v>
      </c>
      <c r="N52" s="27">
        <v>0</v>
      </c>
    </row>
    <row r="53" spans="1:14" ht="16.5" customHeight="1" x14ac:dyDescent="0.25">
      <c r="A53" s="21">
        <v>5311</v>
      </c>
      <c r="B53" s="3" t="s">
        <v>60</v>
      </c>
      <c r="C53" s="23">
        <f t="shared" si="7"/>
        <v>208776</v>
      </c>
      <c r="D53" s="24">
        <f t="shared" si="8"/>
        <v>0</v>
      </c>
      <c r="E53" s="25">
        <v>0</v>
      </c>
      <c r="F53" s="26">
        <v>0</v>
      </c>
      <c r="G53" s="27">
        <v>165413</v>
      </c>
      <c r="H53" s="28">
        <f t="shared" si="2"/>
        <v>43284</v>
      </c>
      <c r="I53" s="29">
        <v>-259</v>
      </c>
      <c r="J53" s="30">
        <v>66676</v>
      </c>
      <c r="K53" s="31">
        <v>-7226</v>
      </c>
      <c r="L53" s="31">
        <v>-14463</v>
      </c>
      <c r="M53" s="32">
        <v>-1444</v>
      </c>
      <c r="N53" s="27">
        <v>79</v>
      </c>
    </row>
    <row r="54" spans="1:14" ht="16.5" customHeight="1" x14ac:dyDescent="0.25">
      <c r="A54" s="21">
        <v>5312</v>
      </c>
      <c r="B54" s="3" t="s">
        <v>61</v>
      </c>
      <c r="C54" s="23">
        <f t="shared" si="7"/>
        <v>78839</v>
      </c>
      <c r="D54" s="24">
        <f t="shared" si="8"/>
        <v>0</v>
      </c>
      <c r="E54" s="25">
        <v>0</v>
      </c>
      <c r="F54" s="26">
        <v>0</v>
      </c>
      <c r="G54" s="27">
        <v>89042</v>
      </c>
      <c r="H54" s="28">
        <f t="shared" si="2"/>
        <v>-10203</v>
      </c>
      <c r="I54" s="29">
        <v>-119</v>
      </c>
      <c r="J54" s="30">
        <v>-4270</v>
      </c>
      <c r="K54" s="31">
        <v>-2225</v>
      </c>
      <c r="L54" s="31">
        <v>-3260</v>
      </c>
      <c r="M54" s="32">
        <v>-329</v>
      </c>
      <c r="N54" s="27">
        <v>0</v>
      </c>
    </row>
    <row r="55" spans="1:14" ht="16.5" customHeight="1" x14ac:dyDescent="0.25">
      <c r="A55" s="21"/>
      <c r="B55" s="3"/>
      <c r="C55" s="33">
        <f t="shared" ref="C55:H55" si="9">SUM(C43:C54)</f>
        <v>9746544.9700000007</v>
      </c>
      <c r="D55" s="33">
        <f t="shared" si="9"/>
        <v>4355622</v>
      </c>
      <c r="E55" s="33">
        <f>SUM(E43:E54)</f>
        <v>4336294</v>
      </c>
      <c r="F55" s="33">
        <f>SUM(F43:F54)</f>
        <v>19328</v>
      </c>
      <c r="G55" s="33">
        <v>1104174</v>
      </c>
      <c r="H55" s="33">
        <f t="shared" si="9"/>
        <v>4023821.97</v>
      </c>
      <c r="I55" s="33">
        <v>10473.969999999999</v>
      </c>
      <c r="J55" s="33">
        <v>2085808</v>
      </c>
      <c r="K55" s="33">
        <v>85454</v>
      </c>
      <c r="L55" s="33">
        <v>1862936</v>
      </c>
      <c r="M55" s="33">
        <v>-20850</v>
      </c>
      <c r="N55" s="33">
        <v>262927</v>
      </c>
    </row>
    <row r="56" spans="1:14" ht="16.5" customHeight="1" x14ac:dyDescent="0.3">
      <c r="A56" s="34"/>
      <c r="B56" s="35" t="s">
        <v>62</v>
      </c>
      <c r="C56" s="23"/>
      <c r="D56" s="24"/>
      <c r="E56" s="18"/>
      <c r="F56" s="19">
        <v>0</v>
      </c>
      <c r="G56" s="20"/>
      <c r="H56" s="28">
        <f t="shared" si="2"/>
        <v>0</v>
      </c>
      <c r="I56" s="29"/>
      <c r="J56" s="30"/>
      <c r="K56" s="31"/>
      <c r="L56" s="31"/>
      <c r="M56" s="32"/>
      <c r="N56" s="20">
        <v>0</v>
      </c>
    </row>
    <row r="57" spans="1:14" ht="16.5" customHeight="1" x14ac:dyDescent="0.25">
      <c r="A57" s="21">
        <v>5401</v>
      </c>
      <c r="B57" s="3" t="s">
        <v>63</v>
      </c>
      <c r="C57" s="23">
        <f t="shared" ref="C57:C66" si="10">+D57+G57+H57+N57</f>
        <v>1616530</v>
      </c>
      <c r="D57" s="24">
        <f t="shared" ref="D57:D66" si="11">+E57+F57</f>
        <v>587718</v>
      </c>
      <c r="E57" s="25">
        <v>519201</v>
      </c>
      <c r="F57" s="26">
        <v>68517</v>
      </c>
      <c r="G57" s="27">
        <v>144427</v>
      </c>
      <c r="H57" s="28">
        <f t="shared" si="2"/>
        <v>824213</v>
      </c>
      <c r="I57" s="29">
        <v>1398</v>
      </c>
      <c r="J57" s="30">
        <v>914692</v>
      </c>
      <c r="K57" s="31">
        <v>-12971</v>
      </c>
      <c r="L57" s="31">
        <v>-73668</v>
      </c>
      <c r="M57" s="32">
        <v>-5238</v>
      </c>
      <c r="N57" s="27">
        <v>60172</v>
      </c>
    </row>
    <row r="58" spans="1:14" ht="16.5" customHeight="1" x14ac:dyDescent="0.25">
      <c r="A58" s="21">
        <v>5402</v>
      </c>
      <c r="B58" s="3" t="s">
        <v>64</v>
      </c>
      <c r="C58" s="23">
        <f t="shared" si="10"/>
        <v>303565</v>
      </c>
      <c r="D58" s="24">
        <f t="shared" si="11"/>
        <v>84677</v>
      </c>
      <c r="E58" s="25">
        <v>84677</v>
      </c>
      <c r="F58" s="26">
        <v>0</v>
      </c>
      <c r="G58" s="27">
        <v>117916</v>
      </c>
      <c r="H58" s="28">
        <f t="shared" si="2"/>
        <v>92344</v>
      </c>
      <c r="I58" s="29">
        <v>8319</v>
      </c>
      <c r="J58" s="30">
        <v>210446</v>
      </c>
      <c r="K58" s="31">
        <v>33312</v>
      </c>
      <c r="L58" s="31">
        <v>-148851</v>
      </c>
      <c r="M58" s="32">
        <v>-10882</v>
      </c>
      <c r="N58" s="27">
        <v>8628</v>
      </c>
    </row>
    <row r="59" spans="1:14" ht="16.5" customHeight="1" x14ac:dyDescent="0.25">
      <c r="A59" s="21">
        <v>5403</v>
      </c>
      <c r="B59" s="3" t="s">
        <v>65</v>
      </c>
      <c r="C59" s="23">
        <f t="shared" si="10"/>
        <v>64177</v>
      </c>
      <c r="D59" s="24">
        <f t="shared" si="11"/>
        <v>-2299</v>
      </c>
      <c r="E59" s="25">
        <v>646</v>
      </c>
      <c r="F59" s="26">
        <v>-2945</v>
      </c>
      <c r="G59" s="27">
        <v>75873</v>
      </c>
      <c r="H59" s="28">
        <f t="shared" si="2"/>
        <v>-9476</v>
      </c>
      <c r="I59" s="36">
        <v>2936</v>
      </c>
      <c r="J59" s="37">
        <v>-2955</v>
      </c>
      <c r="K59" s="38">
        <v>-2604</v>
      </c>
      <c r="L59" s="38">
        <v>-6389</v>
      </c>
      <c r="M59" s="39">
        <v>-464</v>
      </c>
      <c r="N59" s="27">
        <v>79</v>
      </c>
    </row>
    <row r="60" spans="1:14" ht="16.5" customHeight="1" x14ac:dyDescent="0.25">
      <c r="A60" s="21">
        <v>5404</v>
      </c>
      <c r="B60" s="3" t="s">
        <v>66</v>
      </c>
      <c r="C60" s="23">
        <f t="shared" si="10"/>
        <v>95531</v>
      </c>
      <c r="D60" s="24">
        <f t="shared" si="11"/>
        <v>21714</v>
      </c>
      <c r="E60" s="25">
        <v>0</v>
      </c>
      <c r="F60" s="26">
        <v>21714</v>
      </c>
      <c r="G60" s="27">
        <v>71930</v>
      </c>
      <c r="H60" s="28">
        <f t="shared" si="2"/>
        <v>1887</v>
      </c>
      <c r="I60" s="29">
        <v>-64</v>
      </c>
      <c r="J60" s="30">
        <v>-2424</v>
      </c>
      <c r="K60" s="31">
        <v>-705</v>
      </c>
      <c r="L60" s="31">
        <v>5273</v>
      </c>
      <c r="M60" s="32">
        <v>-193</v>
      </c>
      <c r="N60" s="27">
        <v>0</v>
      </c>
    </row>
    <row r="61" spans="1:14" ht="16.5" customHeight="1" x14ac:dyDescent="0.25">
      <c r="A61" s="21">
        <v>5405</v>
      </c>
      <c r="B61" s="3" t="s">
        <v>67</v>
      </c>
      <c r="C61" s="23">
        <f t="shared" si="10"/>
        <v>31696</v>
      </c>
      <c r="D61" s="24">
        <f t="shared" si="11"/>
        <v>0</v>
      </c>
      <c r="E61" s="25">
        <v>0</v>
      </c>
      <c r="F61" s="26">
        <v>0</v>
      </c>
      <c r="G61" s="27">
        <v>39805</v>
      </c>
      <c r="H61" s="28">
        <f t="shared" si="2"/>
        <v>-8109</v>
      </c>
      <c r="I61" s="29">
        <v>235</v>
      </c>
      <c r="J61" s="30">
        <v>937</v>
      </c>
      <c r="K61" s="31">
        <v>-747</v>
      </c>
      <c r="L61" s="31">
        <v>-8193</v>
      </c>
      <c r="M61" s="32">
        <v>-341</v>
      </c>
      <c r="N61" s="27">
        <v>0</v>
      </c>
    </row>
    <row r="62" spans="1:14" ht="16.5" customHeight="1" x14ac:dyDescent="0.25">
      <c r="A62" s="21">
        <v>5406</v>
      </c>
      <c r="B62" s="3" t="s">
        <v>68</v>
      </c>
      <c r="C62" s="23">
        <f t="shared" si="10"/>
        <v>125009</v>
      </c>
      <c r="D62" s="24">
        <f t="shared" si="11"/>
        <v>0</v>
      </c>
      <c r="E62" s="25">
        <v>0</v>
      </c>
      <c r="F62" s="26">
        <v>0</v>
      </c>
      <c r="G62" s="27">
        <v>162675</v>
      </c>
      <c r="H62" s="28">
        <f t="shared" si="2"/>
        <v>-37666</v>
      </c>
      <c r="I62" s="29">
        <v>242</v>
      </c>
      <c r="J62" s="30">
        <v>-12597</v>
      </c>
      <c r="K62" s="31">
        <v>-5286</v>
      </c>
      <c r="L62" s="31">
        <v>-17905</v>
      </c>
      <c r="M62" s="32">
        <v>-2120</v>
      </c>
      <c r="N62" s="27">
        <v>0</v>
      </c>
    </row>
    <row r="63" spans="1:14" ht="16.5" customHeight="1" x14ac:dyDescent="0.25">
      <c r="A63" s="21">
        <v>5407</v>
      </c>
      <c r="B63" s="3" t="s">
        <v>69</v>
      </c>
      <c r="C63" s="23">
        <f t="shared" si="10"/>
        <v>57130</v>
      </c>
      <c r="D63" s="24">
        <f t="shared" si="11"/>
        <v>0</v>
      </c>
      <c r="E63" s="25">
        <v>0</v>
      </c>
      <c r="F63" s="26">
        <v>0</v>
      </c>
      <c r="G63" s="27">
        <v>75563</v>
      </c>
      <c r="H63" s="28">
        <f t="shared" si="2"/>
        <v>-18433</v>
      </c>
      <c r="I63" s="29">
        <v>-209</v>
      </c>
      <c r="J63" s="30">
        <v>-6405</v>
      </c>
      <c r="K63" s="31">
        <v>-2702</v>
      </c>
      <c r="L63" s="31">
        <v>-8114</v>
      </c>
      <c r="M63" s="32">
        <v>-1003</v>
      </c>
      <c r="N63" s="27">
        <v>0</v>
      </c>
    </row>
    <row r="64" spans="1:14" ht="16.5" customHeight="1" x14ac:dyDescent="0.25">
      <c r="A64" s="21">
        <v>5408</v>
      </c>
      <c r="B64" s="3" t="s">
        <v>70</v>
      </c>
      <c r="C64" s="23">
        <f t="shared" si="10"/>
        <v>449987</v>
      </c>
      <c r="D64" s="24">
        <f t="shared" si="11"/>
        <v>87756</v>
      </c>
      <c r="E64" s="25">
        <v>0</v>
      </c>
      <c r="F64" s="26">
        <v>87756</v>
      </c>
      <c r="G64" s="27">
        <v>283047</v>
      </c>
      <c r="H64" s="28">
        <f t="shared" si="2"/>
        <v>79184</v>
      </c>
      <c r="I64" s="29">
        <v>-748</v>
      </c>
      <c r="J64" s="30">
        <v>20067</v>
      </c>
      <c r="K64" s="31">
        <v>6832</v>
      </c>
      <c r="L64" s="31">
        <v>57026</v>
      </c>
      <c r="M64" s="32">
        <v>-3993</v>
      </c>
      <c r="N64" s="27">
        <v>0</v>
      </c>
    </row>
    <row r="65" spans="1:14" ht="16.5" customHeight="1" x14ac:dyDescent="0.25">
      <c r="A65" s="21">
        <v>5409</v>
      </c>
      <c r="B65" s="3" t="s">
        <v>71</v>
      </c>
      <c r="C65" s="23">
        <f t="shared" si="10"/>
        <v>84799</v>
      </c>
      <c r="D65" s="24">
        <f t="shared" si="11"/>
        <v>0</v>
      </c>
      <c r="E65" s="25">
        <v>0</v>
      </c>
      <c r="F65" s="26">
        <v>0</v>
      </c>
      <c r="G65" s="27">
        <v>98498</v>
      </c>
      <c r="H65" s="28">
        <f t="shared" si="2"/>
        <v>-13699</v>
      </c>
      <c r="I65" s="29">
        <v>-185</v>
      </c>
      <c r="J65" s="30">
        <v>-3676</v>
      </c>
      <c r="K65" s="31">
        <v>-1882</v>
      </c>
      <c r="L65" s="31">
        <v>-7243</v>
      </c>
      <c r="M65" s="32">
        <v>-713</v>
      </c>
      <c r="N65" s="27">
        <v>0</v>
      </c>
    </row>
    <row r="66" spans="1:14" ht="16.5" customHeight="1" x14ac:dyDescent="0.25">
      <c r="A66" s="21">
        <v>5410</v>
      </c>
      <c r="B66" s="3" t="s">
        <v>72</v>
      </c>
      <c r="C66" s="23">
        <f t="shared" si="10"/>
        <v>21414</v>
      </c>
      <c r="D66" s="24">
        <f t="shared" si="11"/>
        <v>0</v>
      </c>
      <c r="E66" s="25">
        <v>0</v>
      </c>
      <c r="F66" s="26">
        <v>0</v>
      </c>
      <c r="G66" s="27">
        <v>23827</v>
      </c>
      <c r="H66" s="28">
        <f t="shared" si="2"/>
        <v>-2413</v>
      </c>
      <c r="I66" s="29">
        <v>-24</v>
      </c>
      <c r="J66" s="30">
        <v>-914</v>
      </c>
      <c r="K66" s="31">
        <v>-304</v>
      </c>
      <c r="L66" s="31">
        <v>-1037</v>
      </c>
      <c r="M66" s="32">
        <v>-134</v>
      </c>
      <c r="N66" s="27">
        <v>0</v>
      </c>
    </row>
    <row r="67" spans="1:14" ht="16.5" customHeight="1" x14ac:dyDescent="0.25">
      <c r="A67" s="40"/>
      <c r="B67" s="41"/>
      <c r="C67" s="33">
        <f t="shared" ref="C67:H67" si="12">SUM(C57:C66)</f>
        <v>2849838</v>
      </c>
      <c r="D67" s="33">
        <f t="shared" si="12"/>
        <v>779566</v>
      </c>
      <c r="E67" s="33">
        <f>SUM(E57:E66)</f>
        <v>604524</v>
      </c>
      <c r="F67" s="33">
        <f>SUM(F57:F66)</f>
        <v>175042</v>
      </c>
      <c r="G67" s="33">
        <v>1093561</v>
      </c>
      <c r="H67" s="33">
        <f t="shared" si="12"/>
        <v>907832</v>
      </c>
      <c r="I67" s="33">
        <v>11900</v>
      </c>
      <c r="J67" s="33">
        <v>1117171</v>
      </c>
      <c r="K67" s="33">
        <v>12943</v>
      </c>
      <c r="L67" s="33">
        <v>-209101</v>
      </c>
      <c r="M67" s="33">
        <v>-25081</v>
      </c>
      <c r="N67" s="33">
        <v>68879</v>
      </c>
    </row>
    <row r="68" spans="1:14" ht="16.5" customHeight="1" x14ac:dyDescent="0.3">
      <c r="A68" s="34"/>
      <c r="B68" s="35" t="s">
        <v>73</v>
      </c>
      <c r="C68" s="23"/>
      <c r="D68" s="24"/>
      <c r="E68" s="18"/>
      <c r="F68" s="19">
        <v>0</v>
      </c>
      <c r="G68" s="20"/>
      <c r="H68" s="28">
        <f t="shared" si="2"/>
        <v>0</v>
      </c>
      <c r="I68" s="29"/>
      <c r="J68" s="30"/>
      <c r="K68" s="31"/>
      <c r="L68" s="31"/>
      <c r="M68" s="32"/>
      <c r="N68" s="20">
        <v>0</v>
      </c>
    </row>
    <row r="69" spans="1:14" ht="16.5" customHeight="1" x14ac:dyDescent="0.25">
      <c r="A69" s="21">
        <v>5501</v>
      </c>
      <c r="B69" s="3" t="s">
        <v>74</v>
      </c>
      <c r="C69" s="23">
        <f t="shared" ref="C69:C79" si="13">+D69+G69+H69+N69</f>
        <v>31360</v>
      </c>
      <c r="D69" s="24">
        <f t="shared" ref="D69:D79" si="14">+E69+F69</f>
        <v>-63</v>
      </c>
      <c r="E69" s="25">
        <v>0</v>
      </c>
      <c r="F69" s="26">
        <v>-63</v>
      </c>
      <c r="G69" s="27">
        <v>40938</v>
      </c>
      <c r="H69" s="28">
        <f t="shared" si="2"/>
        <v>-9515</v>
      </c>
      <c r="I69" s="29">
        <v>1095</v>
      </c>
      <c r="J69" s="30">
        <v>-3272</v>
      </c>
      <c r="K69" s="31">
        <v>-1727</v>
      </c>
      <c r="L69" s="31">
        <v>-5329</v>
      </c>
      <c r="M69" s="32">
        <v>-282</v>
      </c>
      <c r="N69" s="27">
        <v>0</v>
      </c>
    </row>
    <row r="70" spans="1:14" ht="16.5" customHeight="1" x14ac:dyDescent="0.25">
      <c r="A70" s="21">
        <v>5502</v>
      </c>
      <c r="B70" s="3" t="s">
        <v>75</v>
      </c>
      <c r="C70" s="23">
        <f t="shared" si="13"/>
        <v>-1668</v>
      </c>
      <c r="D70" s="24">
        <f t="shared" si="14"/>
        <v>0</v>
      </c>
      <c r="E70" s="25">
        <v>0</v>
      </c>
      <c r="F70" s="26">
        <v>0</v>
      </c>
      <c r="G70" s="27">
        <v>0</v>
      </c>
      <c r="H70" s="28">
        <f t="shared" si="2"/>
        <v>-1668</v>
      </c>
      <c r="I70" s="29">
        <v>0</v>
      </c>
      <c r="J70" s="30">
        <v>-209</v>
      </c>
      <c r="K70" s="31">
        <v>-254</v>
      </c>
      <c r="L70" s="31">
        <v>-1044</v>
      </c>
      <c r="M70" s="32">
        <v>-161</v>
      </c>
      <c r="N70" s="27">
        <v>0</v>
      </c>
    </row>
    <row r="71" spans="1:14" ht="16.5" customHeight="1" x14ac:dyDescent="0.25">
      <c r="A71" s="21">
        <v>5503</v>
      </c>
      <c r="B71" s="3" t="s">
        <v>76</v>
      </c>
      <c r="C71" s="23">
        <f t="shared" si="13"/>
        <v>100933</v>
      </c>
      <c r="D71" s="24">
        <f t="shared" si="14"/>
        <v>58087</v>
      </c>
      <c r="E71" s="25">
        <v>0</v>
      </c>
      <c r="F71" s="26">
        <v>58087</v>
      </c>
      <c r="G71" s="27">
        <v>26647</v>
      </c>
      <c r="H71" s="28">
        <f t="shared" si="2"/>
        <v>16199</v>
      </c>
      <c r="I71" s="29">
        <v>838</v>
      </c>
      <c r="J71" s="30">
        <v>-2400</v>
      </c>
      <c r="K71" s="31">
        <v>-782</v>
      </c>
      <c r="L71" s="31">
        <v>14666</v>
      </c>
      <c r="M71" s="32">
        <v>3877</v>
      </c>
      <c r="N71" s="27">
        <v>0</v>
      </c>
    </row>
    <row r="72" spans="1:14" ht="16.5" customHeight="1" x14ac:dyDescent="0.25">
      <c r="A72" s="21">
        <v>5504</v>
      </c>
      <c r="B72" s="3" t="s">
        <v>77</v>
      </c>
      <c r="C72" s="23">
        <f t="shared" si="13"/>
        <v>587577</v>
      </c>
      <c r="D72" s="24">
        <f t="shared" si="14"/>
        <v>14824</v>
      </c>
      <c r="E72" s="25">
        <v>0</v>
      </c>
      <c r="F72" s="26">
        <v>14824</v>
      </c>
      <c r="G72" s="27">
        <v>386525</v>
      </c>
      <c r="H72" s="28">
        <f t="shared" si="2"/>
        <v>156842</v>
      </c>
      <c r="I72" s="36">
        <v>9273</v>
      </c>
      <c r="J72" s="37">
        <v>559225</v>
      </c>
      <c r="K72" s="38">
        <v>-140138</v>
      </c>
      <c r="L72" s="38">
        <v>-238182</v>
      </c>
      <c r="M72" s="39">
        <v>-33336</v>
      </c>
      <c r="N72" s="27">
        <v>29386</v>
      </c>
    </row>
    <row r="73" spans="1:14" ht="16.5" customHeight="1" x14ac:dyDescent="0.25">
      <c r="A73" s="21">
        <v>5505</v>
      </c>
      <c r="B73" s="3" t="s">
        <v>78</v>
      </c>
      <c r="C73" s="23">
        <f t="shared" si="13"/>
        <v>-282</v>
      </c>
      <c r="D73" s="24">
        <f t="shared" si="14"/>
        <v>0</v>
      </c>
      <c r="E73" s="25">
        <v>0</v>
      </c>
      <c r="F73" s="26">
        <v>0</v>
      </c>
      <c r="G73" s="27">
        <v>1246</v>
      </c>
      <c r="H73" s="28">
        <f t="shared" si="2"/>
        <v>-1528</v>
      </c>
      <c r="I73" s="29">
        <v>-24</v>
      </c>
      <c r="J73" s="30">
        <v>-361</v>
      </c>
      <c r="K73" s="31">
        <v>-97</v>
      </c>
      <c r="L73" s="31">
        <v>-1001</v>
      </c>
      <c r="M73" s="32">
        <v>-45</v>
      </c>
      <c r="N73" s="27">
        <v>0</v>
      </c>
    </row>
    <row r="74" spans="1:14" ht="16.5" customHeight="1" x14ac:dyDescent="0.25">
      <c r="A74" s="21">
        <v>5506</v>
      </c>
      <c r="B74" s="3" t="s">
        <v>79</v>
      </c>
      <c r="C74" s="23">
        <f t="shared" si="13"/>
        <v>76643</v>
      </c>
      <c r="D74" s="24">
        <f t="shared" si="14"/>
        <v>10835</v>
      </c>
      <c r="E74" s="25">
        <v>0</v>
      </c>
      <c r="F74" s="26">
        <v>10835</v>
      </c>
      <c r="G74" s="27">
        <v>72123</v>
      </c>
      <c r="H74" s="28">
        <f t="shared" si="2"/>
        <v>-6315</v>
      </c>
      <c r="I74" s="29">
        <v>-24</v>
      </c>
      <c r="J74" s="30">
        <v>-2710</v>
      </c>
      <c r="K74" s="31">
        <v>-933</v>
      </c>
      <c r="L74" s="31">
        <v>-2420</v>
      </c>
      <c r="M74" s="32">
        <v>-228</v>
      </c>
      <c r="N74" s="27">
        <v>0</v>
      </c>
    </row>
    <row r="75" spans="1:14" ht="16.5" customHeight="1" x14ac:dyDescent="0.25">
      <c r="A75" s="21">
        <v>5507</v>
      </c>
      <c r="B75" s="3" t="s">
        <v>80</v>
      </c>
      <c r="C75" s="23">
        <f t="shared" si="13"/>
        <v>16421</v>
      </c>
      <c r="D75" s="24">
        <f t="shared" si="14"/>
        <v>-3344</v>
      </c>
      <c r="E75" s="25">
        <v>0</v>
      </c>
      <c r="F75" s="26">
        <v>-3344</v>
      </c>
      <c r="G75" s="27">
        <v>24756</v>
      </c>
      <c r="H75" s="28">
        <f t="shared" si="2"/>
        <v>-4991</v>
      </c>
      <c r="I75" s="29">
        <v>-60</v>
      </c>
      <c r="J75" s="30">
        <v>-1287</v>
      </c>
      <c r="K75" s="31">
        <v>-474</v>
      </c>
      <c r="L75" s="31">
        <v>-2944</v>
      </c>
      <c r="M75" s="32">
        <v>-226</v>
      </c>
      <c r="N75" s="27">
        <v>0</v>
      </c>
    </row>
    <row r="76" spans="1:14" ht="16.5" customHeight="1" x14ac:dyDescent="0.25">
      <c r="A76" s="21">
        <v>5508</v>
      </c>
      <c r="B76" s="3" t="s">
        <v>81</v>
      </c>
      <c r="C76" s="23">
        <f t="shared" si="13"/>
        <v>11904</v>
      </c>
      <c r="D76" s="24">
        <f t="shared" si="14"/>
        <v>10057</v>
      </c>
      <c r="E76" s="25">
        <v>0</v>
      </c>
      <c r="F76" s="26">
        <v>10057</v>
      </c>
      <c r="G76" s="27">
        <v>2972</v>
      </c>
      <c r="H76" s="28">
        <f t="shared" si="2"/>
        <v>-1125</v>
      </c>
      <c r="I76" s="29">
        <v>0</v>
      </c>
      <c r="J76" s="30">
        <v>-278</v>
      </c>
      <c r="K76" s="31">
        <v>-43</v>
      </c>
      <c r="L76" s="31">
        <v>-744</v>
      </c>
      <c r="M76" s="32">
        <v>-60</v>
      </c>
      <c r="N76" s="27">
        <v>0</v>
      </c>
    </row>
    <row r="77" spans="1:14" ht="16.5" customHeight="1" x14ac:dyDescent="0.25">
      <c r="A77" s="21">
        <v>5509</v>
      </c>
      <c r="B77" s="3" t="s">
        <v>82</v>
      </c>
      <c r="C77" s="23">
        <f t="shared" si="13"/>
        <v>12856</v>
      </c>
      <c r="D77" s="24">
        <f t="shared" si="14"/>
        <v>-4073</v>
      </c>
      <c r="E77" s="25">
        <v>0</v>
      </c>
      <c r="F77" s="26">
        <v>-4073</v>
      </c>
      <c r="G77" s="27">
        <v>19594</v>
      </c>
      <c r="H77" s="28">
        <f t="shared" ref="H77:H140" si="15">I77+J77+K77+M77+L77</f>
        <v>-2665</v>
      </c>
      <c r="I77" s="29">
        <v>-72</v>
      </c>
      <c r="J77" s="30">
        <v>-742</v>
      </c>
      <c r="K77" s="31">
        <v>-277</v>
      </c>
      <c r="L77" s="31">
        <v>-1453</v>
      </c>
      <c r="M77" s="32">
        <v>-121</v>
      </c>
      <c r="N77" s="27">
        <v>0</v>
      </c>
    </row>
    <row r="78" spans="1:14" ht="16.5" customHeight="1" x14ac:dyDescent="0.25">
      <c r="A78" s="21">
        <v>5510</v>
      </c>
      <c r="B78" s="3" t="s">
        <v>83</v>
      </c>
      <c r="C78" s="23">
        <f t="shared" si="13"/>
        <v>70328</v>
      </c>
      <c r="D78" s="24">
        <f t="shared" si="14"/>
        <v>0</v>
      </c>
      <c r="E78" s="25">
        <v>0</v>
      </c>
      <c r="F78" s="26">
        <v>0</v>
      </c>
      <c r="G78" s="27">
        <v>74551</v>
      </c>
      <c r="H78" s="28">
        <f t="shared" si="15"/>
        <v>-4223</v>
      </c>
      <c r="I78" s="29">
        <v>0</v>
      </c>
      <c r="J78" s="30">
        <v>-1512</v>
      </c>
      <c r="K78" s="31">
        <v>-1042</v>
      </c>
      <c r="L78" s="31">
        <v>-1519</v>
      </c>
      <c r="M78" s="32">
        <v>-150</v>
      </c>
      <c r="N78" s="27">
        <v>0</v>
      </c>
    </row>
    <row r="79" spans="1:14" ht="16.5" customHeight="1" x14ac:dyDescent="0.25">
      <c r="A79" s="21">
        <v>5511</v>
      </c>
      <c r="B79" s="3" t="s">
        <v>84</v>
      </c>
      <c r="C79" s="23">
        <f t="shared" si="13"/>
        <v>3879</v>
      </c>
      <c r="D79" s="24">
        <f t="shared" si="14"/>
        <v>0</v>
      </c>
      <c r="E79" s="25">
        <v>0</v>
      </c>
      <c r="F79" s="26">
        <v>0</v>
      </c>
      <c r="G79" s="27">
        <v>13532</v>
      </c>
      <c r="H79" s="28">
        <f t="shared" si="15"/>
        <v>-9653</v>
      </c>
      <c r="I79" s="29">
        <v>-240</v>
      </c>
      <c r="J79" s="30">
        <v>-3177</v>
      </c>
      <c r="K79" s="31">
        <v>-1023</v>
      </c>
      <c r="L79" s="31">
        <v>-4652</v>
      </c>
      <c r="M79" s="32">
        <v>-561</v>
      </c>
      <c r="N79" s="27">
        <v>0</v>
      </c>
    </row>
    <row r="80" spans="1:14" ht="16.5" customHeight="1" x14ac:dyDescent="0.25">
      <c r="A80" s="2"/>
      <c r="B80" s="3"/>
      <c r="C80" s="33">
        <f t="shared" ref="C80:H80" si="16">SUM(C69:C79)</f>
        <v>909951</v>
      </c>
      <c r="D80" s="33">
        <f t="shared" si="16"/>
        <v>86323</v>
      </c>
      <c r="E80" s="33">
        <f>SUM(E69:E79)</f>
        <v>0</v>
      </c>
      <c r="F80" s="33">
        <f>SUM(F69:F79)</f>
        <v>86323</v>
      </c>
      <c r="G80" s="33">
        <v>662884</v>
      </c>
      <c r="H80" s="33">
        <f t="shared" si="16"/>
        <v>131358</v>
      </c>
      <c r="I80" s="33">
        <v>10786</v>
      </c>
      <c r="J80" s="33">
        <v>543277</v>
      </c>
      <c r="K80" s="33">
        <v>-146790</v>
      </c>
      <c r="L80" s="33">
        <v>-244622</v>
      </c>
      <c r="M80" s="33">
        <v>-31293</v>
      </c>
      <c r="N80" s="33">
        <v>29386</v>
      </c>
    </row>
    <row r="81" spans="1:14" ht="16.5" customHeight="1" x14ac:dyDescent="0.3">
      <c r="A81" s="34"/>
      <c r="B81" s="35" t="s">
        <v>85</v>
      </c>
      <c r="C81" s="23"/>
      <c r="D81" s="24"/>
      <c r="E81" s="18"/>
      <c r="F81" s="19">
        <v>0</v>
      </c>
      <c r="G81" s="20"/>
      <c r="H81" s="28">
        <f t="shared" si="15"/>
        <v>0</v>
      </c>
      <c r="I81" s="29"/>
      <c r="J81" s="30"/>
      <c r="K81" s="31"/>
      <c r="L81" s="31"/>
      <c r="M81" s="32"/>
      <c r="N81" s="20">
        <v>0</v>
      </c>
    </row>
    <row r="82" spans="1:14" ht="16.5" customHeight="1" x14ac:dyDescent="0.25">
      <c r="A82" s="21">
        <v>5601</v>
      </c>
      <c r="B82" s="3" t="s">
        <v>86</v>
      </c>
      <c r="C82" s="23">
        <f t="shared" ref="C82:C91" si="17">+D82+G82+H82+N82</f>
        <v>39977</v>
      </c>
      <c r="D82" s="24">
        <f t="shared" ref="D82:D91" si="18">+E82+F82</f>
        <v>0</v>
      </c>
      <c r="E82" s="25">
        <v>0</v>
      </c>
      <c r="F82" s="26">
        <v>0</v>
      </c>
      <c r="G82" s="27">
        <v>46260</v>
      </c>
      <c r="H82" s="28">
        <f t="shared" si="15"/>
        <v>-6283</v>
      </c>
      <c r="I82" s="29">
        <v>-96</v>
      </c>
      <c r="J82" s="30">
        <v>-2527</v>
      </c>
      <c r="K82" s="31">
        <v>-1239</v>
      </c>
      <c r="L82" s="31">
        <v>-2077</v>
      </c>
      <c r="M82" s="32">
        <v>-344</v>
      </c>
      <c r="N82" s="27">
        <v>0</v>
      </c>
    </row>
    <row r="83" spans="1:14" ht="16.5" customHeight="1" x14ac:dyDescent="0.25">
      <c r="A83" s="21">
        <v>5602</v>
      </c>
      <c r="B83" s="3" t="s">
        <v>87</v>
      </c>
      <c r="C83" s="23">
        <f t="shared" si="17"/>
        <v>91635</v>
      </c>
      <c r="D83" s="24">
        <f t="shared" si="18"/>
        <v>0</v>
      </c>
      <c r="E83" s="25">
        <v>0</v>
      </c>
      <c r="F83" s="26">
        <v>0</v>
      </c>
      <c r="G83" s="27">
        <v>131000</v>
      </c>
      <c r="H83" s="28">
        <f t="shared" si="15"/>
        <v>-39365</v>
      </c>
      <c r="I83" s="29">
        <v>-474</v>
      </c>
      <c r="J83" s="30">
        <v>-15477</v>
      </c>
      <c r="K83" s="31">
        <v>-45945</v>
      </c>
      <c r="L83" s="31">
        <v>36787</v>
      </c>
      <c r="M83" s="32">
        <v>-14256</v>
      </c>
      <c r="N83" s="27">
        <v>0</v>
      </c>
    </row>
    <row r="84" spans="1:14" ht="16.5" customHeight="1" x14ac:dyDescent="0.25">
      <c r="A84" s="21">
        <v>5603</v>
      </c>
      <c r="B84" s="3" t="s">
        <v>88</v>
      </c>
      <c r="C84" s="23">
        <f t="shared" si="17"/>
        <v>1841582</v>
      </c>
      <c r="D84" s="24">
        <f t="shared" si="18"/>
        <v>727944</v>
      </c>
      <c r="E84" s="25">
        <v>727944</v>
      </c>
      <c r="F84" s="26">
        <v>0</v>
      </c>
      <c r="G84" s="27">
        <v>264598</v>
      </c>
      <c r="H84" s="28">
        <f t="shared" si="15"/>
        <v>774705</v>
      </c>
      <c r="I84" s="29">
        <v>13034</v>
      </c>
      <c r="J84" s="30">
        <v>832186</v>
      </c>
      <c r="K84" s="31">
        <v>-67213</v>
      </c>
      <c r="L84" s="31">
        <v>53982</v>
      </c>
      <c r="M84" s="32">
        <v>-57284</v>
      </c>
      <c r="N84" s="27">
        <v>74335</v>
      </c>
    </row>
    <row r="85" spans="1:14" ht="16.5" customHeight="1" x14ac:dyDescent="0.25">
      <c r="A85" s="21">
        <v>5605</v>
      </c>
      <c r="B85" s="3" t="s">
        <v>89</v>
      </c>
      <c r="C85" s="23">
        <f t="shared" si="17"/>
        <v>154446</v>
      </c>
      <c r="D85" s="24">
        <f t="shared" si="18"/>
        <v>92583</v>
      </c>
      <c r="E85" s="25">
        <v>92583</v>
      </c>
      <c r="F85" s="26">
        <v>0</v>
      </c>
      <c r="G85" s="27">
        <v>87911</v>
      </c>
      <c r="H85" s="28">
        <f t="shared" si="15"/>
        <v>-36232</v>
      </c>
      <c r="I85" s="29">
        <v>-465</v>
      </c>
      <c r="J85" s="30">
        <v>1301</v>
      </c>
      <c r="K85" s="31">
        <v>-10159</v>
      </c>
      <c r="L85" s="31">
        <v>-23824</v>
      </c>
      <c r="M85" s="32">
        <v>-3085</v>
      </c>
      <c r="N85" s="27">
        <v>10184</v>
      </c>
    </row>
    <row r="86" spans="1:14" ht="16.5" customHeight="1" x14ac:dyDescent="0.25">
      <c r="A86" s="21">
        <v>5606</v>
      </c>
      <c r="B86" s="3" t="s">
        <v>90</v>
      </c>
      <c r="C86" s="23">
        <f t="shared" si="17"/>
        <v>99514</v>
      </c>
      <c r="D86" s="24">
        <f t="shared" si="18"/>
        <v>0</v>
      </c>
      <c r="E86" s="25">
        <v>0</v>
      </c>
      <c r="F86" s="26">
        <v>0</v>
      </c>
      <c r="G86" s="27">
        <v>108638</v>
      </c>
      <c r="H86" s="28">
        <f t="shared" si="15"/>
        <v>-9124</v>
      </c>
      <c r="I86" s="36">
        <v>-143</v>
      </c>
      <c r="J86" s="37">
        <v>-3446</v>
      </c>
      <c r="K86" s="38">
        <v>-1491</v>
      </c>
      <c r="L86" s="38">
        <v>-3521</v>
      </c>
      <c r="M86" s="39">
        <v>-523</v>
      </c>
      <c r="N86" s="27">
        <v>0</v>
      </c>
    </row>
    <row r="87" spans="1:14" ht="16.5" customHeight="1" x14ac:dyDescent="0.25">
      <c r="A87" s="21">
        <v>5607</v>
      </c>
      <c r="B87" s="3" t="s">
        <v>91</v>
      </c>
      <c r="C87" s="23">
        <f t="shared" si="17"/>
        <v>85895</v>
      </c>
      <c r="D87" s="24">
        <f t="shared" si="18"/>
        <v>-7498</v>
      </c>
      <c r="E87" s="25">
        <v>0</v>
      </c>
      <c r="F87" s="26">
        <v>-7498</v>
      </c>
      <c r="G87" s="27">
        <v>121197</v>
      </c>
      <c r="H87" s="28">
        <f t="shared" si="15"/>
        <v>-27804</v>
      </c>
      <c r="I87" s="29">
        <v>155</v>
      </c>
      <c r="J87" s="30">
        <v>-10111</v>
      </c>
      <c r="K87" s="31">
        <v>-775</v>
      </c>
      <c r="L87" s="31">
        <v>-15273</v>
      </c>
      <c r="M87" s="32">
        <v>-1800</v>
      </c>
      <c r="N87" s="27">
        <v>0</v>
      </c>
    </row>
    <row r="88" spans="1:14" ht="16.5" customHeight="1" x14ac:dyDescent="0.25">
      <c r="A88" s="21">
        <v>5608</v>
      </c>
      <c r="B88" s="3" t="s">
        <v>92</v>
      </c>
      <c r="C88" s="23">
        <f t="shared" si="17"/>
        <v>-10190</v>
      </c>
      <c r="D88" s="24">
        <f t="shared" si="18"/>
        <v>-4611</v>
      </c>
      <c r="E88" s="25">
        <v>0</v>
      </c>
      <c r="F88" s="26">
        <v>-4611</v>
      </c>
      <c r="G88" s="27">
        <v>27242</v>
      </c>
      <c r="H88" s="28">
        <f t="shared" si="15"/>
        <v>-32821</v>
      </c>
      <c r="I88" s="29">
        <v>-747</v>
      </c>
      <c r="J88" s="30">
        <v>-13023</v>
      </c>
      <c r="K88" s="31">
        <v>-5469</v>
      </c>
      <c r="L88" s="31">
        <v>-11155</v>
      </c>
      <c r="M88" s="32">
        <v>-2427</v>
      </c>
      <c r="N88" s="27">
        <v>0</v>
      </c>
    </row>
    <row r="89" spans="1:14" ht="16.5" customHeight="1" x14ac:dyDescent="0.25">
      <c r="A89" s="21">
        <v>5609</v>
      </c>
      <c r="B89" s="3" t="s">
        <v>93</v>
      </c>
      <c r="C89" s="23">
        <f t="shared" si="17"/>
        <v>7516</v>
      </c>
      <c r="D89" s="24">
        <f t="shared" si="18"/>
        <v>0</v>
      </c>
      <c r="E89" s="25">
        <v>0</v>
      </c>
      <c r="F89" s="26">
        <v>0</v>
      </c>
      <c r="G89" s="27">
        <v>25272</v>
      </c>
      <c r="H89" s="28">
        <f t="shared" si="15"/>
        <v>-17756</v>
      </c>
      <c r="I89" s="29">
        <v>-185</v>
      </c>
      <c r="J89" s="30">
        <v>-5692</v>
      </c>
      <c r="K89" s="31">
        <v>-2508</v>
      </c>
      <c r="L89" s="31">
        <v>-8488</v>
      </c>
      <c r="M89" s="32">
        <v>-883</v>
      </c>
      <c r="N89" s="27">
        <v>0</v>
      </c>
    </row>
    <row r="90" spans="1:14" ht="16.5" customHeight="1" x14ac:dyDescent="0.25">
      <c r="A90" s="21">
        <v>5610</v>
      </c>
      <c r="B90" s="3" t="s">
        <v>94</v>
      </c>
      <c r="C90" s="23">
        <f t="shared" si="17"/>
        <v>96930</v>
      </c>
      <c r="D90" s="24">
        <f t="shared" si="18"/>
        <v>22627</v>
      </c>
      <c r="E90" s="25">
        <v>1476</v>
      </c>
      <c r="F90" s="26">
        <v>21151</v>
      </c>
      <c r="G90" s="27">
        <v>46957</v>
      </c>
      <c r="H90" s="28">
        <f t="shared" si="15"/>
        <v>27346</v>
      </c>
      <c r="I90" s="29">
        <v>-747</v>
      </c>
      <c r="J90" s="30">
        <v>4552</v>
      </c>
      <c r="K90" s="31">
        <v>2550</v>
      </c>
      <c r="L90" s="31">
        <v>17962</v>
      </c>
      <c r="M90" s="32">
        <v>3029</v>
      </c>
      <c r="N90" s="27">
        <v>0</v>
      </c>
    </row>
    <row r="91" spans="1:14" ht="16.5" customHeight="1" x14ac:dyDescent="0.25">
      <c r="A91" s="21">
        <v>5611</v>
      </c>
      <c r="B91" s="3" t="s">
        <v>95</v>
      </c>
      <c r="C91" s="23">
        <f t="shared" si="17"/>
        <v>39464</v>
      </c>
      <c r="D91" s="24">
        <f t="shared" si="18"/>
        <v>0</v>
      </c>
      <c r="E91" s="25">
        <v>0</v>
      </c>
      <c r="F91" s="26">
        <v>0</v>
      </c>
      <c r="G91" s="27">
        <v>44175</v>
      </c>
      <c r="H91" s="28">
        <f t="shared" si="15"/>
        <v>-4711</v>
      </c>
      <c r="I91" s="29">
        <v>-167</v>
      </c>
      <c r="J91" s="30">
        <v>-1485</v>
      </c>
      <c r="K91" s="31">
        <v>-783</v>
      </c>
      <c r="L91" s="31">
        <v>-1937</v>
      </c>
      <c r="M91" s="32">
        <v>-339</v>
      </c>
      <c r="N91" s="27">
        <v>0</v>
      </c>
    </row>
    <row r="92" spans="1:14" ht="16.5" customHeight="1" x14ac:dyDescent="0.25">
      <c r="A92" s="21"/>
      <c r="B92" s="3"/>
      <c r="C92" s="33">
        <f t="shared" ref="C92:H92" si="19">SUM(C82:C91)</f>
        <v>2446769</v>
      </c>
      <c r="D92" s="33">
        <f t="shared" si="19"/>
        <v>831045</v>
      </c>
      <c r="E92" s="33">
        <f>SUM(E82:E91)</f>
        <v>822003</v>
      </c>
      <c r="F92" s="33">
        <f>SUM(F82:F91)</f>
        <v>9042</v>
      </c>
      <c r="G92" s="33">
        <v>903250</v>
      </c>
      <c r="H92" s="33">
        <f t="shared" si="19"/>
        <v>627955</v>
      </c>
      <c r="I92" s="33">
        <v>10165</v>
      </c>
      <c r="J92" s="33">
        <v>786278</v>
      </c>
      <c r="K92" s="33">
        <v>-133032</v>
      </c>
      <c r="L92" s="33">
        <v>42456</v>
      </c>
      <c r="M92" s="33">
        <v>-77912</v>
      </c>
      <c r="N92" s="33">
        <v>84519</v>
      </c>
    </row>
    <row r="93" spans="1:14" ht="16.5" customHeight="1" x14ac:dyDescent="0.3">
      <c r="A93" s="34"/>
      <c r="B93" s="35" t="s">
        <v>96</v>
      </c>
      <c r="C93" s="23"/>
      <c r="D93" s="24"/>
      <c r="E93" s="18"/>
      <c r="F93" s="19">
        <v>0</v>
      </c>
      <c r="G93" s="20"/>
      <c r="H93" s="28">
        <f t="shared" si="15"/>
        <v>0</v>
      </c>
      <c r="I93" s="29"/>
      <c r="J93" s="30"/>
      <c r="K93" s="31"/>
      <c r="L93" s="31"/>
      <c r="M93" s="32"/>
      <c r="N93" s="20">
        <v>0</v>
      </c>
    </row>
    <row r="94" spans="1:14" ht="16.5" customHeight="1" x14ac:dyDescent="0.25">
      <c r="A94" s="21">
        <v>5701</v>
      </c>
      <c r="B94" s="3" t="s">
        <v>97</v>
      </c>
      <c r="C94" s="23">
        <f>+D94+G94+H94+N94</f>
        <v>873733</v>
      </c>
      <c r="D94" s="24">
        <f>+E94+F94</f>
        <v>377648</v>
      </c>
      <c r="E94" s="25">
        <v>345493</v>
      </c>
      <c r="F94" s="26">
        <v>32155</v>
      </c>
      <c r="G94" s="27">
        <v>76504</v>
      </c>
      <c r="H94" s="28">
        <f t="shared" si="15"/>
        <v>396208</v>
      </c>
      <c r="I94" s="29">
        <v>13993</v>
      </c>
      <c r="J94" s="30">
        <v>381142</v>
      </c>
      <c r="K94" s="31">
        <v>49615</v>
      </c>
      <c r="L94" s="31">
        <v>-25174</v>
      </c>
      <c r="M94" s="32">
        <v>-23368</v>
      </c>
      <c r="N94" s="27">
        <v>23373</v>
      </c>
    </row>
    <row r="95" spans="1:14" ht="16.5" customHeight="1" x14ac:dyDescent="0.25">
      <c r="A95" s="21">
        <v>5702</v>
      </c>
      <c r="B95" s="3" t="s">
        <v>98</v>
      </c>
      <c r="C95" s="23">
        <f>+D95+G95+H95+N95</f>
        <v>33871</v>
      </c>
      <c r="D95" s="24">
        <f>+E95+F95</f>
        <v>256</v>
      </c>
      <c r="E95" s="25">
        <v>0</v>
      </c>
      <c r="F95" s="26">
        <v>256</v>
      </c>
      <c r="G95" s="27">
        <v>44904</v>
      </c>
      <c r="H95" s="28">
        <f t="shared" si="15"/>
        <v>-11289</v>
      </c>
      <c r="I95" s="29">
        <v>-96</v>
      </c>
      <c r="J95" s="30">
        <v>-4698</v>
      </c>
      <c r="K95" s="31">
        <v>172</v>
      </c>
      <c r="L95" s="31">
        <v>-5700</v>
      </c>
      <c r="M95" s="32">
        <v>-967</v>
      </c>
      <c r="N95" s="27">
        <v>0</v>
      </c>
    </row>
    <row r="96" spans="1:14" ht="16.5" customHeight="1" x14ac:dyDescent="0.25">
      <c r="A96" s="21">
        <v>5703</v>
      </c>
      <c r="B96" s="3" t="s">
        <v>99</v>
      </c>
      <c r="C96" s="23">
        <f>+D96+G96+H96+N96</f>
        <v>602988</v>
      </c>
      <c r="D96" s="24">
        <f>+E96+F96</f>
        <v>135928</v>
      </c>
      <c r="E96" s="25">
        <v>11907</v>
      </c>
      <c r="F96" s="26">
        <v>124021</v>
      </c>
      <c r="G96" s="27">
        <v>186845</v>
      </c>
      <c r="H96" s="28">
        <f t="shared" si="15"/>
        <v>280215</v>
      </c>
      <c r="I96" s="29">
        <v>-762</v>
      </c>
      <c r="J96" s="30">
        <v>-4029</v>
      </c>
      <c r="K96" s="31">
        <v>92267</v>
      </c>
      <c r="L96" s="31">
        <v>195590</v>
      </c>
      <c r="M96" s="32">
        <v>-2851</v>
      </c>
      <c r="N96" s="27">
        <v>0</v>
      </c>
    </row>
    <row r="97" spans="1:14" ht="16.5" customHeight="1" x14ac:dyDescent="0.25">
      <c r="A97" s="21">
        <v>5704</v>
      </c>
      <c r="B97" s="3" t="s">
        <v>100</v>
      </c>
      <c r="C97" s="23">
        <f>+D97+G97+H97+N97</f>
        <v>90932</v>
      </c>
      <c r="D97" s="24">
        <f>+E97+F97</f>
        <v>50248</v>
      </c>
      <c r="E97" s="25">
        <v>20146</v>
      </c>
      <c r="F97" s="26">
        <v>30102</v>
      </c>
      <c r="G97" s="27">
        <v>27926</v>
      </c>
      <c r="H97" s="28">
        <f t="shared" si="15"/>
        <v>12758</v>
      </c>
      <c r="I97" s="29">
        <v>-185</v>
      </c>
      <c r="J97" s="30">
        <v>-259</v>
      </c>
      <c r="K97" s="31">
        <v>8102</v>
      </c>
      <c r="L97" s="31">
        <v>5798</v>
      </c>
      <c r="M97" s="32">
        <v>-698</v>
      </c>
      <c r="N97" s="27">
        <v>0</v>
      </c>
    </row>
    <row r="98" spans="1:14" ht="16.5" customHeight="1" x14ac:dyDescent="0.25">
      <c r="A98" s="2"/>
      <c r="B98" s="3"/>
      <c r="C98" s="33">
        <f t="shared" ref="C98:H98" si="20">SUM(C94:C97)</f>
        <v>1601524</v>
      </c>
      <c r="D98" s="33">
        <f t="shared" si="20"/>
        <v>564080</v>
      </c>
      <c r="E98" s="33">
        <f>SUM(E94:E97)</f>
        <v>377546</v>
      </c>
      <c r="F98" s="33">
        <f>SUM(F94:F97)</f>
        <v>186534</v>
      </c>
      <c r="G98" s="33">
        <v>336179</v>
      </c>
      <c r="H98" s="33">
        <f t="shared" si="20"/>
        <v>677892</v>
      </c>
      <c r="I98" s="33">
        <v>12950</v>
      </c>
      <c r="J98" s="33">
        <v>372156</v>
      </c>
      <c r="K98" s="33">
        <v>150156</v>
      </c>
      <c r="L98" s="33">
        <v>170514</v>
      </c>
      <c r="M98" s="33">
        <v>-27884</v>
      </c>
      <c r="N98" s="33">
        <v>23373</v>
      </c>
    </row>
    <row r="99" spans="1:14" ht="16.5" customHeight="1" x14ac:dyDescent="0.3">
      <c r="A99" s="34"/>
      <c r="B99" s="35" t="s">
        <v>101</v>
      </c>
      <c r="C99" s="23"/>
      <c r="D99" s="24"/>
      <c r="E99" s="18"/>
      <c r="F99" s="19">
        <v>0</v>
      </c>
      <c r="G99" s="20"/>
      <c r="H99" s="28">
        <f t="shared" si="15"/>
        <v>0</v>
      </c>
      <c r="I99" s="43"/>
      <c r="J99" s="44"/>
      <c r="K99" s="45"/>
      <c r="L99" s="45"/>
      <c r="M99" s="46"/>
      <c r="N99" s="20">
        <v>0</v>
      </c>
    </row>
    <row r="100" spans="1:14" ht="16.5" customHeight="1" x14ac:dyDescent="0.25">
      <c r="A100" s="21">
        <v>5801</v>
      </c>
      <c r="B100" s="3" t="s">
        <v>102</v>
      </c>
      <c r="C100" s="23">
        <f t="shared" ref="C100:C107" si="21">+D100+G100+H100+N100</f>
        <v>391152</v>
      </c>
      <c r="D100" s="24">
        <f t="shared" ref="D100:D107" si="22">+E100+F100</f>
        <v>179035</v>
      </c>
      <c r="E100" s="25">
        <v>63446</v>
      </c>
      <c r="F100" s="26">
        <v>115589</v>
      </c>
      <c r="G100" s="27">
        <v>74131</v>
      </c>
      <c r="H100" s="28">
        <f t="shared" si="15"/>
        <v>137686</v>
      </c>
      <c r="I100" s="29">
        <v>1586</v>
      </c>
      <c r="J100" s="30">
        <v>29362</v>
      </c>
      <c r="K100" s="31">
        <v>19196</v>
      </c>
      <c r="L100" s="31">
        <v>89725</v>
      </c>
      <c r="M100" s="32">
        <v>-2183</v>
      </c>
      <c r="N100" s="27">
        <v>300</v>
      </c>
    </row>
    <row r="101" spans="1:14" ht="16.5" customHeight="1" x14ac:dyDescent="0.25">
      <c r="A101" s="21">
        <v>5802</v>
      </c>
      <c r="B101" s="3" t="s">
        <v>103</v>
      </c>
      <c r="C101" s="23">
        <f t="shared" si="21"/>
        <v>356965</v>
      </c>
      <c r="D101" s="24">
        <f t="shared" si="22"/>
        <v>105100</v>
      </c>
      <c r="E101" s="25">
        <v>0</v>
      </c>
      <c r="F101" s="26">
        <v>105100</v>
      </c>
      <c r="G101" s="27">
        <v>171491</v>
      </c>
      <c r="H101" s="28">
        <f t="shared" si="15"/>
        <v>80374</v>
      </c>
      <c r="I101" s="29">
        <v>-741</v>
      </c>
      <c r="J101" s="30">
        <v>-32688</v>
      </c>
      <c r="K101" s="31">
        <v>1658</v>
      </c>
      <c r="L101" s="31">
        <v>114866</v>
      </c>
      <c r="M101" s="32">
        <v>-2721</v>
      </c>
      <c r="N101" s="27">
        <v>0</v>
      </c>
    </row>
    <row r="102" spans="1:14" ht="16.5" customHeight="1" x14ac:dyDescent="0.25">
      <c r="A102" s="21">
        <v>5803</v>
      </c>
      <c r="B102" s="3" t="s">
        <v>104</v>
      </c>
      <c r="C102" s="23">
        <f t="shared" si="21"/>
        <v>4529559</v>
      </c>
      <c r="D102" s="24">
        <f t="shared" si="22"/>
        <v>3457912</v>
      </c>
      <c r="E102" s="25">
        <v>3457912</v>
      </c>
      <c r="F102" s="26">
        <v>0</v>
      </c>
      <c r="G102" s="27">
        <v>102180</v>
      </c>
      <c r="H102" s="28">
        <f t="shared" si="15"/>
        <v>911363</v>
      </c>
      <c r="I102" s="29">
        <v>706</v>
      </c>
      <c r="J102" s="30">
        <v>1065284</v>
      </c>
      <c r="K102" s="31">
        <v>-23152</v>
      </c>
      <c r="L102" s="31">
        <v>-126040</v>
      </c>
      <c r="M102" s="32">
        <v>-5435</v>
      </c>
      <c r="N102" s="27">
        <v>58104</v>
      </c>
    </row>
    <row r="103" spans="1:14" ht="16.5" customHeight="1" x14ac:dyDescent="0.25">
      <c r="A103" s="21">
        <v>5804</v>
      </c>
      <c r="B103" s="3" t="s">
        <v>105</v>
      </c>
      <c r="C103" s="23">
        <f t="shared" si="21"/>
        <v>375117</v>
      </c>
      <c r="D103" s="24">
        <f t="shared" si="22"/>
        <v>0</v>
      </c>
      <c r="E103" s="25">
        <v>0</v>
      </c>
      <c r="F103" s="26">
        <v>0</v>
      </c>
      <c r="G103" s="27">
        <v>255677</v>
      </c>
      <c r="H103" s="28">
        <f t="shared" si="15"/>
        <v>119440</v>
      </c>
      <c r="I103" s="29">
        <v>-2034</v>
      </c>
      <c r="J103" s="30">
        <v>-85689</v>
      </c>
      <c r="K103" s="31">
        <v>80196</v>
      </c>
      <c r="L103" s="31">
        <v>132269</v>
      </c>
      <c r="M103" s="32">
        <v>-5302</v>
      </c>
      <c r="N103" s="27">
        <v>0</v>
      </c>
    </row>
    <row r="104" spans="1:14" ht="16.5" customHeight="1" x14ac:dyDescent="0.25">
      <c r="A104" s="21">
        <v>5805</v>
      </c>
      <c r="B104" s="3" t="s">
        <v>106</v>
      </c>
      <c r="C104" s="23">
        <f t="shared" si="21"/>
        <v>64389</v>
      </c>
      <c r="D104" s="24">
        <f t="shared" si="22"/>
        <v>0</v>
      </c>
      <c r="E104" s="25">
        <v>0</v>
      </c>
      <c r="F104" s="26">
        <v>0</v>
      </c>
      <c r="G104" s="27">
        <v>81335</v>
      </c>
      <c r="H104" s="28">
        <f t="shared" si="15"/>
        <v>-16946</v>
      </c>
      <c r="I104" s="29">
        <v>-259</v>
      </c>
      <c r="J104" s="30">
        <v>-1235</v>
      </c>
      <c r="K104" s="31">
        <v>-4096</v>
      </c>
      <c r="L104" s="31">
        <v>-10593</v>
      </c>
      <c r="M104" s="32">
        <v>-763</v>
      </c>
      <c r="N104" s="27">
        <v>0</v>
      </c>
    </row>
    <row r="105" spans="1:14" ht="16.5" customHeight="1" x14ac:dyDescent="0.25">
      <c r="A105" s="21">
        <v>5806</v>
      </c>
      <c r="B105" s="3" t="s">
        <v>107</v>
      </c>
      <c r="C105" s="23">
        <f t="shared" si="21"/>
        <v>131273</v>
      </c>
      <c r="D105" s="24">
        <f t="shared" si="22"/>
        <v>19832</v>
      </c>
      <c r="E105" s="25">
        <v>0</v>
      </c>
      <c r="F105" s="26">
        <v>19832</v>
      </c>
      <c r="G105" s="27">
        <v>91297</v>
      </c>
      <c r="H105" s="28">
        <f t="shared" si="15"/>
        <v>20144</v>
      </c>
      <c r="I105" s="29">
        <v>-150</v>
      </c>
      <c r="J105" s="30">
        <v>-10890</v>
      </c>
      <c r="K105" s="31">
        <v>14115</v>
      </c>
      <c r="L105" s="31">
        <v>18110</v>
      </c>
      <c r="M105" s="32">
        <v>-1041</v>
      </c>
      <c r="N105" s="27">
        <v>0</v>
      </c>
    </row>
    <row r="106" spans="1:14" ht="16.5" customHeight="1" x14ac:dyDescent="0.25">
      <c r="A106" s="21">
        <v>5807</v>
      </c>
      <c r="B106" s="3" t="s">
        <v>108</v>
      </c>
      <c r="C106" s="23">
        <f t="shared" si="21"/>
        <v>89890</v>
      </c>
      <c r="D106" s="24">
        <f t="shared" si="22"/>
        <v>0</v>
      </c>
      <c r="E106" s="25">
        <v>0</v>
      </c>
      <c r="F106" s="26">
        <v>0</v>
      </c>
      <c r="G106" s="27">
        <v>112151</v>
      </c>
      <c r="H106" s="28">
        <f t="shared" si="15"/>
        <v>-22261</v>
      </c>
      <c r="I106" s="36">
        <v>7045</v>
      </c>
      <c r="J106" s="37">
        <v>-13700</v>
      </c>
      <c r="K106" s="38">
        <v>-4204</v>
      </c>
      <c r="L106" s="38">
        <v>-10423</v>
      </c>
      <c r="M106" s="39">
        <v>-979</v>
      </c>
      <c r="N106" s="27">
        <v>0</v>
      </c>
    </row>
    <row r="107" spans="1:14" ht="16.5" customHeight="1" x14ac:dyDescent="0.25">
      <c r="A107" s="21">
        <v>5808</v>
      </c>
      <c r="B107" s="3" t="s">
        <v>109</v>
      </c>
      <c r="C107" s="23">
        <f t="shared" si="21"/>
        <v>7606</v>
      </c>
      <c r="D107" s="24">
        <f t="shared" si="22"/>
        <v>-17727</v>
      </c>
      <c r="E107" s="25">
        <v>0</v>
      </c>
      <c r="F107" s="26">
        <v>-17727</v>
      </c>
      <c r="G107" s="27">
        <v>29273</v>
      </c>
      <c r="H107" s="28">
        <f t="shared" si="15"/>
        <v>-3940</v>
      </c>
      <c r="I107" s="29">
        <v>-37</v>
      </c>
      <c r="J107" s="30">
        <v>1318</v>
      </c>
      <c r="K107" s="31">
        <v>-1012</v>
      </c>
      <c r="L107" s="31">
        <v>-4047</v>
      </c>
      <c r="M107" s="32">
        <v>-162</v>
      </c>
      <c r="N107" s="27">
        <v>0</v>
      </c>
    </row>
    <row r="108" spans="1:14" ht="16.5" customHeight="1" x14ac:dyDescent="0.25">
      <c r="A108" s="21"/>
      <c r="B108" s="3"/>
      <c r="C108" s="33">
        <f t="shared" ref="C108:H108" si="23">SUM(C100:C107)</f>
        <v>5945951</v>
      </c>
      <c r="D108" s="33">
        <f t="shared" si="23"/>
        <v>3744152</v>
      </c>
      <c r="E108" s="33">
        <f>SUM(E100:E107)</f>
        <v>3521358</v>
      </c>
      <c r="F108" s="33">
        <f>SUM(F100:F107)</f>
        <v>222794</v>
      </c>
      <c r="G108" s="33">
        <v>917535</v>
      </c>
      <c r="H108" s="33">
        <f t="shared" si="23"/>
        <v>1225860</v>
      </c>
      <c r="I108" s="33">
        <v>6116</v>
      </c>
      <c r="J108" s="33">
        <v>951762</v>
      </c>
      <c r="K108" s="33">
        <v>82701</v>
      </c>
      <c r="L108" s="33">
        <v>203867</v>
      </c>
      <c r="M108" s="33">
        <v>-18586</v>
      </c>
      <c r="N108" s="33">
        <v>58404</v>
      </c>
    </row>
    <row r="109" spans="1:14" ht="16.5" customHeight="1" x14ac:dyDescent="0.3">
      <c r="A109" s="34"/>
      <c r="B109" s="35" t="s">
        <v>110</v>
      </c>
      <c r="C109" s="23"/>
      <c r="D109" s="24"/>
      <c r="E109" s="18"/>
      <c r="F109" s="19">
        <v>0</v>
      </c>
      <c r="G109" s="20"/>
      <c r="H109" s="28">
        <f t="shared" si="15"/>
        <v>0</v>
      </c>
      <c r="I109" s="29"/>
      <c r="J109" s="30"/>
      <c r="K109" s="31"/>
      <c r="L109" s="31"/>
      <c r="M109" s="32"/>
      <c r="N109" s="20">
        <v>0</v>
      </c>
    </row>
    <row r="110" spans="1:14" ht="16.5" customHeight="1" x14ac:dyDescent="0.25">
      <c r="A110" s="21">
        <v>5901</v>
      </c>
      <c r="B110" s="3" t="s">
        <v>111</v>
      </c>
      <c r="C110" s="23">
        <f t="shared" ref="C110:C116" si="24">+D110+G110+H110+N110</f>
        <v>310480</v>
      </c>
      <c r="D110" s="24">
        <f t="shared" ref="D110:D116" si="25">+E110+F110</f>
        <v>216963</v>
      </c>
      <c r="E110" s="25">
        <v>0</v>
      </c>
      <c r="F110" s="26">
        <v>216963</v>
      </c>
      <c r="G110" s="27">
        <v>82193</v>
      </c>
      <c r="H110" s="28">
        <f t="shared" si="15"/>
        <v>11324</v>
      </c>
      <c r="I110" s="29">
        <v>-894</v>
      </c>
      <c r="J110" s="30">
        <v>-35289</v>
      </c>
      <c r="K110" s="31">
        <v>-7371</v>
      </c>
      <c r="L110" s="31">
        <v>61194</v>
      </c>
      <c r="M110" s="32">
        <v>-6316</v>
      </c>
      <c r="N110" s="27">
        <v>0</v>
      </c>
    </row>
    <row r="111" spans="1:14" ht="16.5" customHeight="1" x14ac:dyDescent="0.25">
      <c r="A111" s="21">
        <v>5902</v>
      </c>
      <c r="B111" s="3" t="s">
        <v>112</v>
      </c>
      <c r="C111" s="23">
        <f t="shared" si="24"/>
        <v>167911</v>
      </c>
      <c r="D111" s="24">
        <f t="shared" si="25"/>
        <v>94834</v>
      </c>
      <c r="E111" s="25">
        <v>0</v>
      </c>
      <c r="F111" s="26">
        <v>94834</v>
      </c>
      <c r="G111" s="27">
        <v>89417</v>
      </c>
      <c r="H111" s="28">
        <f t="shared" si="15"/>
        <v>-16340</v>
      </c>
      <c r="I111" s="29">
        <v>-209</v>
      </c>
      <c r="J111" s="30">
        <v>-4923</v>
      </c>
      <c r="K111" s="31">
        <v>-1602</v>
      </c>
      <c r="L111" s="31">
        <v>-8405</v>
      </c>
      <c r="M111" s="32">
        <v>-1201</v>
      </c>
      <c r="N111" s="27">
        <v>0</v>
      </c>
    </row>
    <row r="112" spans="1:14" ht="16.5" customHeight="1" x14ac:dyDescent="0.25">
      <c r="A112" s="21">
        <v>5903</v>
      </c>
      <c r="B112" s="3" t="s">
        <v>113</v>
      </c>
      <c r="C112" s="23">
        <f t="shared" si="24"/>
        <v>748813</v>
      </c>
      <c r="D112" s="24">
        <f t="shared" si="25"/>
        <v>143421</v>
      </c>
      <c r="E112" s="25">
        <v>0</v>
      </c>
      <c r="F112" s="26">
        <v>143421</v>
      </c>
      <c r="G112" s="27">
        <v>467688</v>
      </c>
      <c r="H112" s="28">
        <f t="shared" si="15"/>
        <v>137704</v>
      </c>
      <c r="I112" s="29">
        <v>1361</v>
      </c>
      <c r="J112" s="30">
        <v>285</v>
      </c>
      <c r="K112" s="31">
        <v>-9256</v>
      </c>
      <c r="L112" s="31">
        <v>144371</v>
      </c>
      <c r="M112" s="32">
        <v>943</v>
      </c>
      <c r="N112" s="27">
        <v>0</v>
      </c>
    </row>
    <row r="113" spans="1:14" ht="16.5" customHeight="1" x14ac:dyDescent="0.25">
      <c r="A113" s="21">
        <v>5904</v>
      </c>
      <c r="B113" s="3" t="s">
        <v>114</v>
      </c>
      <c r="C113" s="23">
        <f t="shared" si="24"/>
        <v>433911</v>
      </c>
      <c r="D113" s="24">
        <f t="shared" si="25"/>
        <v>51247</v>
      </c>
      <c r="E113" s="25">
        <v>0</v>
      </c>
      <c r="F113" s="26">
        <v>51247</v>
      </c>
      <c r="G113" s="27">
        <v>289736</v>
      </c>
      <c r="H113" s="28">
        <f t="shared" si="15"/>
        <v>92928</v>
      </c>
      <c r="I113" s="29">
        <v>-1221</v>
      </c>
      <c r="J113" s="30">
        <v>-47067</v>
      </c>
      <c r="K113" s="31">
        <v>-18663</v>
      </c>
      <c r="L113" s="31">
        <v>159351</v>
      </c>
      <c r="M113" s="32">
        <v>528</v>
      </c>
      <c r="N113" s="27">
        <v>0</v>
      </c>
    </row>
    <row r="114" spans="1:14" ht="16.5" customHeight="1" x14ac:dyDescent="0.25">
      <c r="A114" s="21">
        <v>5905</v>
      </c>
      <c r="B114" s="3" t="s">
        <v>115</v>
      </c>
      <c r="C114" s="23">
        <f t="shared" si="24"/>
        <v>3028650</v>
      </c>
      <c r="D114" s="24">
        <f t="shared" si="25"/>
        <v>1374706</v>
      </c>
      <c r="E114" s="25">
        <v>249694</v>
      </c>
      <c r="F114" s="26">
        <v>1125012</v>
      </c>
      <c r="G114" s="27">
        <v>721741</v>
      </c>
      <c r="H114" s="28">
        <f t="shared" si="15"/>
        <v>903104</v>
      </c>
      <c r="I114" s="29">
        <v>-6342</v>
      </c>
      <c r="J114" s="30">
        <v>-235524</v>
      </c>
      <c r="K114" s="31">
        <v>70156</v>
      </c>
      <c r="L114" s="31">
        <v>1102173</v>
      </c>
      <c r="M114" s="32">
        <v>-27359</v>
      </c>
      <c r="N114" s="27">
        <v>29099</v>
      </c>
    </row>
    <row r="115" spans="1:14" ht="16.5" customHeight="1" x14ac:dyDescent="0.25">
      <c r="A115" s="21">
        <v>5906</v>
      </c>
      <c r="B115" s="3" t="s">
        <v>116</v>
      </c>
      <c r="C115" s="23">
        <f t="shared" si="24"/>
        <v>595207</v>
      </c>
      <c r="D115" s="24">
        <f t="shared" si="25"/>
        <v>245212</v>
      </c>
      <c r="E115" s="25">
        <v>0</v>
      </c>
      <c r="F115" s="26">
        <v>245212</v>
      </c>
      <c r="G115" s="27">
        <v>223627</v>
      </c>
      <c r="H115" s="28">
        <f t="shared" si="15"/>
        <v>126368</v>
      </c>
      <c r="I115" s="29">
        <v>-492</v>
      </c>
      <c r="J115" s="30">
        <v>-14894</v>
      </c>
      <c r="K115" s="31">
        <v>76466</v>
      </c>
      <c r="L115" s="31">
        <v>67633</v>
      </c>
      <c r="M115" s="32">
        <v>-2345</v>
      </c>
      <c r="N115" s="27">
        <v>0</v>
      </c>
    </row>
    <row r="116" spans="1:14" ht="16.5" customHeight="1" x14ac:dyDescent="0.25">
      <c r="A116" s="21">
        <v>5907</v>
      </c>
      <c r="B116" s="3" t="s">
        <v>117</v>
      </c>
      <c r="C116" s="23">
        <f t="shared" si="24"/>
        <v>204184</v>
      </c>
      <c r="D116" s="24">
        <f t="shared" si="25"/>
        <v>20392</v>
      </c>
      <c r="E116" s="25">
        <v>0</v>
      </c>
      <c r="F116" s="26">
        <v>20392</v>
      </c>
      <c r="G116" s="27">
        <v>143867</v>
      </c>
      <c r="H116" s="28">
        <f t="shared" si="15"/>
        <v>39925</v>
      </c>
      <c r="I116" s="29">
        <v>-215</v>
      </c>
      <c r="J116" s="30">
        <v>-3281</v>
      </c>
      <c r="K116" s="31">
        <v>48975</v>
      </c>
      <c r="L116" s="31">
        <v>-5018</v>
      </c>
      <c r="M116" s="32">
        <v>-536</v>
      </c>
      <c r="N116" s="27">
        <v>0</v>
      </c>
    </row>
    <row r="117" spans="1:14" ht="16.5" customHeight="1" x14ac:dyDescent="0.25">
      <c r="A117" s="21"/>
      <c r="B117" s="3"/>
      <c r="C117" s="33">
        <f t="shared" ref="C117:H117" si="26">SUM(C110:C116)</f>
        <v>5489156</v>
      </c>
      <c r="D117" s="33">
        <f t="shared" si="26"/>
        <v>2146775</v>
      </c>
      <c r="E117" s="33">
        <f>SUM(E110:E116)</f>
        <v>249694</v>
      </c>
      <c r="F117" s="33">
        <f>SUM(F110:F116)</f>
        <v>1897081</v>
      </c>
      <c r="G117" s="33">
        <v>2018269</v>
      </c>
      <c r="H117" s="33">
        <f t="shared" si="26"/>
        <v>1295013</v>
      </c>
      <c r="I117" s="33">
        <v>-8012</v>
      </c>
      <c r="J117" s="33">
        <v>-340693</v>
      </c>
      <c r="K117" s="33">
        <v>158705</v>
      </c>
      <c r="L117" s="33">
        <v>1521299</v>
      </c>
      <c r="M117" s="33">
        <v>-36286</v>
      </c>
      <c r="N117" s="33">
        <v>29099</v>
      </c>
    </row>
    <row r="118" spans="1:14" ht="16.5" customHeight="1" x14ac:dyDescent="0.3">
      <c r="A118" s="34"/>
      <c r="B118" s="35" t="s">
        <v>118</v>
      </c>
      <c r="C118" s="23"/>
      <c r="D118" s="24"/>
      <c r="E118" s="18"/>
      <c r="F118" s="19">
        <v>0</v>
      </c>
      <c r="G118" s="20"/>
      <c r="H118" s="28">
        <f t="shared" si="15"/>
        <v>0</v>
      </c>
      <c r="I118" s="29"/>
      <c r="J118" s="30"/>
      <c r="K118" s="31"/>
      <c r="L118" s="31"/>
      <c r="M118" s="32"/>
      <c r="N118" s="20">
        <v>0</v>
      </c>
    </row>
    <row r="119" spans="1:14" ht="16.5" customHeight="1" x14ac:dyDescent="0.25">
      <c r="A119" s="21">
        <v>6001</v>
      </c>
      <c r="B119" s="3" t="s">
        <v>119</v>
      </c>
      <c r="C119" s="23">
        <f t="shared" ref="C119:C127" si="27">+D119+G119+H119+N119</f>
        <v>16143</v>
      </c>
      <c r="D119" s="24">
        <f t="shared" ref="D119:D127" si="28">+E119+F119</f>
        <v>-70064</v>
      </c>
      <c r="E119" s="25">
        <v>33671</v>
      </c>
      <c r="F119" s="26">
        <v>-103735</v>
      </c>
      <c r="G119" s="27">
        <v>36334</v>
      </c>
      <c r="H119" s="28">
        <f t="shared" si="15"/>
        <v>42959</v>
      </c>
      <c r="I119" s="29">
        <v>40</v>
      </c>
      <c r="J119" s="30">
        <v>-6026</v>
      </c>
      <c r="K119" s="31">
        <v>-6395</v>
      </c>
      <c r="L119" s="31">
        <v>57446</v>
      </c>
      <c r="M119" s="32">
        <v>-2106</v>
      </c>
      <c r="N119" s="27">
        <v>6914</v>
      </c>
    </row>
    <row r="120" spans="1:14" ht="16.5" customHeight="1" x14ac:dyDescent="0.25">
      <c r="A120" s="21">
        <v>6002</v>
      </c>
      <c r="B120" s="3" t="s">
        <v>120</v>
      </c>
      <c r="C120" s="23">
        <f t="shared" si="27"/>
        <v>16670</v>
      </c>
      <c r="D120" s="24">
        <f t="shared" si="28"/>
        <v>0</v>
      </c>
      <c r="E120" s="25">
        <v>0</v>
      </c>
      <c r="F120" s="26">
        <v>0</v>
      </c>
      <c r="G120" s="27">
        <v>18931</v>
      </c>
      <c r="H120" s="28">
        <f t="shared" si="15"/>
        <v>-2261</v>
      </c>
      <c r="I120" s="29">
        <v>-48</v>
      </c>
      <c r="J120" s="30">
        <v>-626</v>
      </c>
      <c r="K120" s="31">
        <v>-140</v>
      </c>
      <c r="L120" s="31">
        <v>-1364</v>
      </c>
      <c r="M120" s="32">
        <v>-83</v>
      </c>
      <c r="N120" s="27">
        <v>0</v>
      </c>
    </row>
    <row r="121" spans="1:14" ht="16.5" customHeight="1" x14ac:dyDescent="0.25">
      <c r="A121" s="21">
        <v>6003</v>
      </c>
      <c r="B121" s="3" t="s">
        <v>121</v>
      </c>
      <c r="C121" s="23">
        <f t="shared" si="27"/>
        <v>237232</v>
      </c>
      <c r="D121" s="24">
        <f t="shared" si="28"/>
        <v>75815</v>
      </c>
      <c r="E121" s="25">
        <v>76748</v>
      </c>
      <c r="F121" s="26">
        <v>-933</v>
      </c>
      <c r="G121" s="27">
        <v>157693</v>
      </c>
      <c r="H121" s="28">
        <f t="shared" si="15"/>
        <v>2321</v>
      </c>
      <c r="I121" s="29">
        <v>1689</v>
      </c>
      <c r="J121" s="30">
        <v>44784</v>
      </c>
      <c r="K121" s="31">
        <v>-4736</v>
      </c>
      <c r="L121" s="31">
        <v>-36189</v>
      </c>
      <c r="M121" s="32">
        <v>-3227</v>
      </c>
      <c r="N121" s="27">
        <v>1403</v>
      </c>
    </row>
    <row r="122" spans="1:14" ht="16.5" customHeight="1" x14ac:dyDescent="0.25">
      <c r="A122" s="21">
        <v>6004</v>
      </c>
      <c r="B122" s="3" t="s">
        <v>122</v>
      </c>
      <c r="C122" s="23">
        <f t="shared" si="27"/>
        <v>77447</v>
      </c>
      <c r="D122" s="24">
        <f t="shared" si="28"/>
        <v>41595</v>
      </c>
      <c r="E122" s="25">
        <v>0</v>
      </c>
      <c r="F122" s="26">
        <v>41595</v>
      </c>
      <c r="G122" s="27">
        <v>40897</v>
      </c>
      <c r="H122" s="28">
        <f t="shared" si="15"/>
        <v>-5045</v>
      </c>
      <c r="I122" s="29">
        <v>111</v>
      </c>
      <c r="J122" s="30">
        <v>-1398</v>
      </c>
      <c r="K122" s="31">
        <v>-810</v>
      </c>
      <c r="L122" s="31">
        <v>-2766</v>
      </c>
      <c r="M122" s="32">
        <v>-182</v>
      </c>
      <c r="N122" s="27">
        <v>0</v>
      </c>
    </row>
    <row r="123" spans="1:14" ht="16.5" customHeight="1" x14ac:dyDescent="0.25">
      <c r="A123" s="21">
        <v>6005</v>
      </c>
      <c r="B123" s="3" t="s">
        <v>123</v>
      </c>
      <c r="C123" s="23">
        <f t="shared" si="27"/>
        <v>704126</v>
      </c>
      <c r="D123" s="24">
        <f t="shared" si="28"/>
        <v>231803</v>
      </c>
      <c r="E123" s="25">
        <v>28072</v>
      </c>
      <c r="F123" s="26">
        <v>203731</v>
      </c>
      <c r="G123" s="27">
        <v>507932</v>
      </c>
      <c r="H123" s="28">
        <f t="shared" si="15"/>
        <v>-70216</v>
      </c>
      <c r="I123" s="29">
        <v>32250</v>
      </c>
      <c r="J123" s="30">
        <v>-11015</v>
      </c>
      <c r="K123" s="31">
        <v>-25157</v>
      </c>
      <c r="L123" s="31">
        <v>-59299</v>
      </c>
      <c r="M123" s="32">
        <v>-6995</v>
      </c>
      <c r="N123" s="27">
        <v>34607</v>
      </c>
    </row>
    <row r="124" spans="1:14" ht="16.5" customHeight="1" x14ac:dyDescent="0.25">
      <c r="A124" s="21">
        <v>6006</v>
      </c>
      <c r="B124" s="3" t="s">
        <v>124</v>
      </c>
      <c r="C124" s="23">
        <f t="shared" si="27"/>
        <v>56872</v>
      </c>
      <c r="D124" s="24">
        <f t="shared" si="28"/>
        <v>46591</v>
      </c>
      <c r="E124" s="25">
        <v>0</v>
      </c>
      <c r="F124" s="26">
        <v>46591</v>
      </c>
      <c r="G124" s="27">
        <v>11507</v>
      </c>
      <c r="H124" s="28">
        <f t="shared" si="15"/>
        <v>-1226</v>
      </c>
      <c r="I124" s="29">
        <v>-24</v>
      </c>
      <c r="J124" s="30">
        <v>-244</v>
      </c>
      <c r="K124" s="31">
        <v>-384</v>
      </c>
      <c r="L124" s="31">
        <v>-477</v>
      </c>
      <c r="M124" s="32">
        <v>-97</v>
      </c>
      <c r="N124" s="27">
        <v>0</v>
      </c>
    </row>
    <row r="125" spans="1:14" ht="16.5" customHeight="1" x14ac:dyDescent="0.25">
      <c r="A125" s="21">
        <v>6007</v>
      </c>
      <c r="B125" s="3" t="s">
        <v>125</v>
      </c>
      <c r="C125" s="23">
        <f t="shared" si="27"/>
        <v>3815</v>
      </c>
      <c r="D125" s="24">
        <f t="shared" si="28"/>
        <v>-3040</v>
      </c>
      <c r="E125" s="25">
        <v>0</v>
      </c>
      <c r="F125" s="26">
        <v>-3040</v>
      </c>
      <c r="G125" s="27">
        <v>9052</v>
      </c>
      <c r="H125" s="28">
        <f t="shared" si="15"/>
        <v>-2197</v>
      </c>
      <c r="I125" s="29">
        <v>1083</v>
      </c>
      <c r="J125" s="30">
        <v>-1085</v>
      </c>
      <c r="K125" s="31">
        <v>-287</v>
      </c>
      <c r="L125" s="31">
        <v>-1788</v>
      </c>
      <c r="M125" s="32">
        <v>-120</v>
      </c>
      <c r="N125" s="27">
        <v>0</v>
      </c>
    </row>
    <row r="126" spans="1:14" ht="16.5" customHeight="1" x14ac:dyDescent="0.25">
      <c r="A126" s="21">
        <v>6008</v>
      </c>
      <c r="B126" s="3" t="s">
        <v>126</v>
      </c>
      <c r="C126" s="23">
        <f t="shared" si="27"/>
        <v>29805</v>
      </c>
      <c r="D126" s="24">
        <f t="shared" si="28"/>
        <v>0</v>
      </c>
      <c r="E126" s="25">
        <v>0</v>
      </c>
      <c r="F126" s="26">
        <v>0</v>
      </c>
      <c r="G126" s="27">
        <v>22199</v>
      </c>
      <c r="H126" s="28">
        <f t="shared" si="15"/>
        <v>7606</v>
      </c>
      <c r="I126" s="29">
        <v>2241</v>
      </c>
      <c r="J126" s="30">
        <v>-2945</v>
      </c>
      <c r="K126" s="31">
        <v>1438</v>
      </c>
      <c r="L126" s="31">
        <v>7198</v>
      </c>
      <c r="M126" s="32">
        <v>-326</v>
      </c>
      <c r="N126" s="27">
        <v>0</v>
      </c>
    </row>
    <row r="127" spans="1:14" ht="16.5" customHeight="1" x14ac:dyDescent="0.25">
      <c r="A127" s="21">
        <v>6009</v>
      </c>
      <c r="B127" s="3" t="s">
        <v>127</v>
      </c>
      <c r="C127" s="23">
        <f t="shared" si="27"/>
        <v>55781</v>
      </c>
      <c r="D127" s="24">
        <f t="shared" si="28"/>
        <v>48981</v>
      </c>
      <c r="E127" s="25">
        <v>0</v>
      </c>
      <c r="F127" s="26">
        <v>48981</v>
      </c>
      <c r="G127" s="27">
        <v>7307</v>
      </c>
      <c r="H127" s="28">
        <f t="shared" si="15"/>
        <v>-507</v>
      </c>
      <c r="I127" s="36">
        <v>0</v>
      </c>
      <c r="J127" s="37">
        <v>-104</v>
      </c>
      <c r="K127" s="38">
        <v>-95</v>
      </c>
      <c r="L127" s="38">
        <v>-285</v>
      </c>
      <c r="M127" s="39">
        <v>-23</v>
      </c>
      <c r="N127" s="27">
        <v>0</v>
      </c>
    </row>
    <row r="128" spans="1:14" ht="16.5" customHeight="1" x14ac:dyDescent="0.25">
      <c r="A128" s="34"/>
      <c r="B128" s="3"/>
      <c r="C128" s="33">
        <f t="shared" ref="C128:H128" si="29">SUM(C119:C127)</f>
        <v>1197891</v>
      </c>
      <c r="D128" s="33">
        <f t="shared" si="29"/>
        <v>371681</v>
      </c>
      <c r="E128" s="33">
        <f>SUM(E119:E127)</f>
        <v>138491</v>
      </c>
      <c r="F128" s="33">
        <f>SUM(F119:F127)</f>
        <v>233190</v>
      </c>
      <c r="G128" s="33">
        <v>811852</v>
      </c>
      <c r="H128" s="33">
        <f t="shared" si="29"/>
        <v>-28566</v>
      </c>
      <c r="I128" s="33">
        <v>37342</v>
      </c>
      <c r="J128" s="33">
        <v>21341</v>
      </c>
      <c r="K128" s="33">
        <v>-36566</v>
      </c>
      <c r="L128" s="33">
        <v>-37524</v>
      </c>
      <c r="M128" s="33">
        <v>-13159</v>
      </c>
      <c r="N128" s="33">
        <v>42924</v>
      </c>
    </row>
    <row r="129" spans="1:14" ht="16.5" customHeight="1" x14ac:dyDescent="0.3">
      <c r="A129" s="2"/>
      <c r="B129" s="35" t="s">
        <v>128</v>
      </c>
      <c r="C129" s="23"/>
      <c r="D129" s="24"/>
      <c r="E129" s="18"/>
      <c r="F129" s="19">
        <v>0</v>
      </c>
      <c r="G129" s="20"/>
      <c r="H129" s="28">
        <f t="shared" si="15"/>
        <v>0</v>
      </c>
      <c r="I129" s="29"/>
      <c r="J129" s="30"/>
      <c r="K129" s="31"/>
      <c r="L129" s="31"/>
      <c r="M129" s="32"/>
      <c r="N129" s="20">
        <v>0</v>
      </c>
    </row>
    <row r="130" spans="1:14" ht="16.5" customHeight="1" x14ac:dyDescent="0.25">
      <c r="A130" s="21">
        <v>6101</v>
      </c>
      <c r="B130" s="3" t="s">
        <v>129</v>
      </c>
      <c r="C130" s="23">
        <f t="shared" ref="C130:C137" si="30">+D130+G130+H130+N130</f>
        <v>53451</v>
      </c>
      <c r="D130" s="24">
        <f t="shared" ref="D130:D137" si="31">+E130+F130</f>
        <v>0</v>
      </c>
      <c r="E130" s="25">
        <v>0</v>
      </c>
      <c r="F130" s="26">
        <v>0</v>
      </c>
      <c r="G130" s="27">
        <v>52407</v>
      </c>
      <c r="H130" s="28">
        <f t="shared" si="15"/>
        <v>1044</v>
      </c>
      <c r="I130" s="29">
        <v>-24</v>
      </c>
      <c r="J130" s="30">
        <v>-712</v>
      </c>
      <c r="K130" s="31">
        <v>3701</v>
      </c>
      <c r="L130" s="31">
        <v>-1822</v>
      </c>
      <c r="M130" s="32">
        <v>-99</v>
      </c>
      <c r="N130" s="27">
        <v>0</v>
      </c>
    </row>
    <row r="131" spans="1:14" ht="16.5" customHeight="1" x14ac:dyDescent="0.25">
      <c r="A131" s="21">
        <v>6102</v>
      </c>
      <c r="B131" s="41" t="s">
        <v>130</v>
      </c>
      <c r="C131" s="23">
        <f t="shared" si="30"/>
        <v>22389</v>
      </c>
      <c r="D131" s="24">
        <f t="shared" si="31"/>
        <v>0</v>
      </c>
      <c r="E131" s="25">
        <v>0</v>
      </c>
      <c r="F131" s="26">
        <v>0</v>
      </c>
      <c r="G131" s="27">
        <v>28346</v>
      </c>
      <c r="H131" s="28">
        <f t="shared" si="15"/>
        <v>-5957</v>
      </c>
      <c r="I131" s="29">
        <v>-90</v>
      </c>
      <c r="J131" s="30">
        <v>-2696</v>
      </c>
      <c r="K131" s="31">
        <v>-801</v>
      </c>
      <c r="L131" s="31">
        <v>-2150</v>
      </c>
      <c r="M131" s="32">
        <v>-220</v>
      </c>
      <c r="N131" s="27">
        <v>0</v>
      </c>
    </row>
    <row r="132" spans="1:14" ht="16.5" customHeight="1" x14ac:dyDescent="0.25">
      <c r="A132" s="21">
        <v>6103</v>
      </c>
      <c r="B132" s="3" t="s">
        <v>131</v>
      </c>
      <c r="C132" s="23">
        <f t="shared" si="30"/>
        <v>743505</v>
      </c>
      <c r="D132" s="24">
        <f t="shared" si="31"/>
        <v>97777</v>
      </c>
      <c r="E132" s="25">
        <v>12812</v>
      </c>
      <c r="F132" s="26">
        <v>84965</v>
      </c>
      <c r="G132" s="27">
        <v>197463</v>
      </c>
      <c r="H132" s="28">
        <f t="shared" si="15"/>
        <v>406051</v>
      </c>
      <c r="I132" s="29">
        <v>23474</v>
      </c>
      <c r="J132" s="30">
        <v>216776</v>
      </c>
      <c r="K132" s="31">
        <v>-128265</v>
      </c>
      <c r="L132" s="31">
        <v>320544</v>
      </c>
      <c r="M132" s="32">
        <v>-26478</v>
      </c>
      <c r="N132" s="27">
        <v>42214</v>
      </c>
    </row>
    <row r="133" spans="1:14" ht="16.5" customHeight="1" x14ac:dyDescent="0.25">
      <c r="A133" s="21">
        <v>6104</v>
      </c>
      <c r="B133" s="3" t="s">
        <v>132</v>
      </c>
      <c r="C133" s="23">
        <f t="shared" si="30"/>
        <v>121613</v>
      </c>
      <c r="D133" s="24">
        <f t="shared" si="31"/>
        <v>0</v>
      </c>
      <c r="E133" s="25">
        <v>0</v>
      </c>
      <c r="F133" s="26">
        <v>0</v>
      </c>
      <c r="G133" s="27">
        <v>136143</v>
      </c>
      <c r="H133" s="28">
        <f t="shared" si="15"/>
        <v>-14530</v>
      </c>
      <c r="I133" s="29">
        <v>-432</v>
      </c>
      <c r="J133" s="30">
        <v>16637</v>
      </c>
      <c r="K133" s="31">
        <v>-11876</v>
      </c>
      <c r="L133" s="31">
        <v>-16677</v>
      </c>
      <c r="M133" s="32">
        <v>-2182</v>
      </c>
      <c r="N133" s="27">
        <v>0</v>
      </c>
    </row>
    <row r="134" spans="1:14" ht="16.5" customHeight="1" x14ac:dyDescent="0.25">
      <c r="A134" s="21">
        <v>6105</v>
      </c>
      <c r="B134" s="3" t="s">
        <v>133</v>
      </c>
      <c r="C134" s="23">
        <f t="shared" si="30"/>
        <v>320256</v>
      </c>
      <c r="D134" s="24">
        <f t="shared" si="31"/>
        <v>162226</v>
      </c>
      <c r="E134" s="25">
        <v>29952</v>
      </c>
      <c r="F134" s="26">
        <v>132274</v>
      </c>
      <c r="G134" s="27">
        <v>138291</v>
      </c>
      <c r="H134" s="28">
        <f t="shared" si="15"/>
        <v>18408</v>
      </c>
      <c r="I134" s="29">
        <v>9853</v>
      </c>
      <c r="J134" s="30">
        <v>7801</v>
      </c>
      <c r="K134" s="31">
        <v>-4321</v>
      </c>
      <c r="L134" s="31">
        <v>6388</v>
      </c>
      <c r="M134" s="32">
        <v>-1313</v>
      </c>
      <c r="N134" s="27">
        <v>1331</v>
      </c>
    </row>
    <row r="135" spans="1:14" ht="16.5" customHeight="1" x14ac:dyDescent="0.25">
      <c r="A135" s="21">
        <v>6106</v>
      </c>
      <c r="B135" s="3" t="s">
        <v>134</v>
      </c>
      <c r="C135" s="23">
        <f t="shared" si="30"/>
        <v>134594</v>
      </c>
      <c r="D135" s="24">
        <f t="shared" si="31"/>
        <v>43362</v>
      </c>
      <c r="E135" s="25">
        <v>51866</v>
      </c>
      <c r="F135" s="26">
        <v>-8504</v>
      </c>
      <c r="G135" s="27">
        <v>133801</v>
      </c>
      <c r="H135" s="28">
        <f t="shared" si="15"/>
        <v>-50927</v>
      </c>
      <c r="I135" s="29">
        <v>3058</v>
      </c>
      <c r="J135" s="30">
        <v>174399</v>
      </c>
      <c r="K135" s="31">
        <v>-53445</v>
      </c>
      <c r="L135" s="31">
        <v>-164634</v>
      </c>
      <c r="M135" s="32">
        <v>-10305</v>
      </c>
      <c r="N135" s="27">
        <v>8358</v>
      </c>
    </row>
    <row r="136" spans="1:14" ht="16.5" customHeight="1" x14ac:dyDescent="0.25">
      <c r="A136" s="21">
        <v>6107</v>
      </c>
      <c r="B136" s="3" t="s">
        <v>135</v>
      </c>
      <c r="C136" s="23">
        <f t="shared" si="30"/>
        <v>46638</v>
      </c>
      <c r="D136" s="24">
        <f t="shared" si="31"/>
        <v>-38331</v>
      </c>
      <c r="E136" s="25">
        <v>0</v>
      </c>
      <c r="F136" s="26">
        <v>-38331</v>
      </c>
      <c r="G136" s="27">
        <v>86442</v>
      </c>
      <c r="H136" s="28">
        <f t="shared" si="15"/>
        <v>-1473</v>
      </c>
      <c r="I136" s="29">
        <v>-60</v>
      </c>
      <c r="J136" s="30">
        <v>1874</v>
      </c>
      <c r="K136" s="31">
        <v>141</v>
      </c>
      <c r="L136" s="31">
        <v>-3110</v>
      </c>
      <c r="M136" s="32">
        <v>-318</v>
      </c>
      <c r="N136" s="27">
        <v>0</v>
      </c>
    </row>
    <row r="137" spans="1:14" ht="16.5" customHeight="1" x14ac:dyDescent="0.25">
      <c r="A137" s="21">
        <v>6108</v>
      </c>
      <c r="B137" s="3" t="s">
        <v>136</v>
      </c>
      <c r="C137" s="23">
        <f t="shared" si="30"/>
        <v>78113</v>
      </c>
      <c r="D137" s="24">
        <f t="shared" si="31"/>
        <v>0</v>
      </c>
      <c r="E137" s="25">
        <v>0</v>
      </c>
      <c r="F137" s="26">
        <v>0</v>
      </c>
      <c r="G137" s="27">
        <v>88214</v>
      </c>
      <c r="H137" s="28">
        <f t="shared" si="15"/>
        <v>-10101</v>
      </c>
      <c r="I137" s="29">
        <v>-179</v>
      </c>
      <c r="J137" s="30">
        <v>-4545</v>
      </c>
      <c r="K137" s="31">
        <v>-2524</v>
      </c>
      <c r="L137" s="31">
        <v>-2600</v>
      </c>
      <c r="M137" s="32">
        <v>-253</v>
      </c>
      <c r="N137" s="27">
        <v>0</v>
      </c>
    </row>
    <row r="138" spans="1:14" ht="16.5" customHeight="1" x14ac:dyDescent="0.25">
      <c r="A138" s="40"/>
      <c r="B138" s="3"/>
      <c r="C138" s="33">
        <f t="shared" ref="C138:H138" si="32">SUM(C130:C137)</f>
        <v>1520559</v>
      </c>
      <c r="D138" s="33">
        <f t="shared" si="32"/>
        <v>265034</v>
      </c>
      <c r="E138" s="33">
        <f>SUM(E130:E137)</f>
        <v>94630</v>
      </c>
      <c r="F138" s="33">
        <f>SUM(F130:F137)</f>
        <v>170404</v>
      </c>
      <c r="G138" s="33">
        <v>861107</v>
      </c>
      <c r="H138" s="33">
        <f t="shared" si="32"/>
        <v>342515</v>
      </c>
      <c r="I138" s="33">
        <v>35600</v>
      </c>
      <c r="J138" s="33">
        <v>409534</v>
      </c>
      <c r="K138" s="33">
        <v>-197390</v>
      </c>
      <c r="L138" s="33">
        <v>135939</v>
      </c>
      <c r="M138" s="33">
        <v>-41168</v>
      </c>
      <c r="N138" s="33">
        <v>51903</v>
      </c>
    </row>
    <row r="139" spans="1:14" ht="16.5" customHeight="1" x14ac:dyDescent="0.3">
      <c r="A139" s="34"/>
      <c r="B139" s="35" t="s">
        <v>137</v>
      </c>
      <c r="C139" s="23"/>
      <c r="D139" s="24"/>
      <c r="E139" s="18"/>
      <c r="F139" s="19">
        <v>0</v>
      </c>
      <c r="G139" s="20"/>
      <c r="H139" s="28">
        <f t="shared" si="15"/>
        <v>0</v>
      </c>
      <c r="I139" s="43"/>
      <c r="J139" s="44"/>
      <c r="K139" s="45"/>
      <c r="L139" s="45"/>
      <c r="M139" s="46"/>
      <c r="N139" s="20">
        <v>0</v>
      </c>
    </row>
    <row r="140" spans="1:14" ht="16.5" customHeight="1" x14ac:dyDescent="0.25">
      <c r="A140" s="21">
        <v>6201</v>
      </c>
      <c r="B140" s="3" t="s">
        <v>138</v>
      </c>
      <c r="C140" s="23">
        <f t="shared" ref="C140:C150" si="33">+D140+G140+H140+N140</f>
        <v>98778</v>
      </c>
      <c r="D140" s="24">
        <f t="shared" ref="D140:D150" si="34">+E140+F140</f>
        <v>44558</v>
      </c>
      <c r="E140" s="25">
        <v>35649</v>
      </c>
      <c r="F140" s="26">
        <v>8909</v>
      </c>
      <c r="G140" s="27">
        <v>63701</v>
      </c>
      <c r="H140" s="28">
        <f t="shared" si="15"/>
        <v>-9560</v>
      </c>
      <c r="I140" s="29">
        <v>3605</v>
      </c>
      <c r="J140" s="30">
        <v>-56850</v>
      </c>
      <c r="K140" s="31">
        <v>-20673</v>
      </c>
      <c r="L140" s="31">
        <v>71294</v>
      </c>
      <c r="M140" s="32">
        <v>-6936</v>
      </c>
      <c r="N140" s="27">
        <v>79</v>
      </c>
    </row>
    <row r="141" spans="1:14" ht="16.5" customHeight="1" x14ac:dyDescent="0.25">
      <c r="A141" s="21">
        <v>6202</v>
      </c>
      <c r="B141" s="3" t="s">
        <v>139</v>
      </c>
      <c r="C141" s="23">
        <f t="shared" si="33"/>
        <v>44980</v>
      </c>
      <c r="D141" s="24">
        <f t="shared" si="34"/>
        <v>0</v>
      </c>
      <c r="E141" s="25">
        <v>0</v>
      </c>
      <c r="F141" s="26">
        <v>0</v>
      </c>
      <c r="G141" s="27">
        <v>53960</v>
      </c>
      <c r="H141" s="28">
        <f t="shared" ref="H141:H204" si="35">I141+J141+K141+M141+L141</f>
        <v>-8980</v>
      </c>
      <c r="I141" s="29">
        <v>-119</v>
      </c>
      <c r="J141" s="30">
        <v>-3553</v>
      </c>
      <c r="K141" s="31">
        <v>-1466</v>
      </c>
      <c r="L141" s="31">
        <v>-3472</v>
      </c>
      <c r="M141" s="32">
        <v>-370</v>
      </c>
      <c r="N141" s="27">
        <v>0</v>
      </c>
    </row>
    <row r="142" spans="1:14" ht="16.5" customHeight="1" x14ac:dyDescent="0.25">
      <c r="A142" s="21">
        <v>6203</v>
      </c>
      <c r="B142" s="3" t="s">
        <v>140</v>
      </c>
      <c r="C142" s="23">
        <f t="shared" si="33"/>
        <v>66129</v>
      </c>
      <c r="D142" s="24">
        <f t="shared" si="34"/>
        <v>0</v>
      </c>
      <c r="E142" s="25">
        <v>0</v>
      </c>
      <c r="F142" s="26">
        <v>0</v>
      </c>
      <c r="G142" s="27">
        <v>70595</v>
      </c>
      <c r="H142" s="28">
        <f t="shared" si="35"/>
        <v>-4466</v>
      </c>
      <c r="I142" s="29">
        <v>-119</v>
      </c>
      <c r="J142" s="30">
        <v>-1570</v>
      </c>
      <c r="K142" s="31">
        <v>-681</v>
      </c>
      <c r="L142" s="31">
        <v>-1873</v>
      </c>
      <c r="M142" s="32">
        <v>-223</v>
      </c>
      <c r="N142" s="27">
        <v>0</v>
      </c>
    </row>
    <row r="143" spans="1:14" ht="16.5" customHeight="1" x14ac:dyDescent="0.25">
      <c r="A143" s="21">
        <v>6204</v>
      </c>
      <c r="B143" s="3" t="s">
        <v>141</v>
      </c>
      <c r="C143" s="23">
        <f t="shared" si="33"/>
        <v>36642</v>
      </c>
      <c r="D143" s="24">
        <f t="shared" si="34"/>
        <v>-2637</v>
      </c>
      <c r="E143" s="25">
        <v>0</v>
      </c>
      <c r="F143" s="26">
        <v>-2637</v>
      </c>
      <c r="G143" s="27">
        <v>51134</v>
      </c>
      <c r="H143" s="28">
        <f t="shared" si="35"/>
        <v>-11855</v>
      </c>
      <c r="I143" s="29">
        <v>-90</v>
      </c>
      <c r="J143" s="30">
        <v>-4827</v>
      </c>
      <c r="K143" s="31">
        <v>-2082</v>
      </c>
      <c r="L143" s="31">
        <v>-4384</v>
      </c>
      <c r="M143" s="32">
        <v>-472</v>
      </c>
      <c r="N143" s="27">
        <v>0</v>
      </c>
    </row>
    <row r="144" spans="1:14" ht="16.5" customHeight="1" x14ac:dyDescent="0.25">
      <c r="A144" s="40">
        <v>6205</v>
      </c>
      <c r="B144" s="41" t="s">
        <v>142</v>
      </c>
      <c r="C144" s="23">
        <f t="shared" si="33"/>
        <v>31943</v>
      </c>
      <c r="D144" s="24">
        <f t="shared" si="34"/>
        <v>0</v>
      </c>
      <c r="E144" s="25">
        <v>0</v>
      </c>
      <c r="F144" s="26">
        <v>0</v>
      </c>
      <c r="G144" s="27">
        <v>40094</v>
      </c>
      <c r="H144" s="28">
        <f t="shared" si="35"/>
        <v>-8151</v>
      </c>
      <c r="I144" s="29">
        <v>2678</v>
      </c>
      <c r="J144" s="30">
        <v>-4083</v>
      </c>
      <c r="K144" s="31">
        <v>-2057</v>
      </c>
      <c r="L144" s="31">
        <v>-4283</v>
      </c>
      <c r="M144" s="32">
        <v>-406</v>
      </c>
      <c r="N144" s="27">
        <v>0</v>
      </c>
    </row>
    <row r="145" spans="1:14" ht="16.5" customHeight="1" x14ac:dyDescent="0.25">
      <c r="A145" s="40">
        <v>6206</v>
      </c>
      <c r="B145" s="41" t="s">
        <v>143</v>
      </c>
      <c r="C145" s="23">
        <f t="shared" si="33"/>
        <v>43166</v>
      </c>
      <c r="D145" s="24">
        <f t="shared" si="34"/>
        <v>30654</v>
      </c>
      <c r="E145" s="25">
        <v>0</v>
      </c>
      <c r="F145" s="26">
        <v>30654</v>
      </c>
      <c r="G145" s="27">
        <v>14671</v>
      </c>
      <c r="H145" s="28">
        <f t="shared" si="35"/>
        <v>-2159</v>
      </c>
      <c r="I145" s="29">
        <v>-72</v>
      </c>
      <c r="J145" s="30">
        <v>-333</v>
      </c>
      <c r="K145" s="31">
        <v>-227</v>
      </c>
      <c r="L145" s="31">
        <v>-1410</v>
      </c>
      <c r="M145" s="32">
        <v>-117</v>
      </c>
      <c r="N145" s="27">
        <v>0</v>
      </c>
    </row>
    <row r="146" spans="1:14" ht="16.5" customHeight="1" x14ac:dyDescent="0.25">
      <c r="A146" s="21">
        <v>6207</v>
      </c>
      <c r="B146" s="3" t="s">
        <v>144</v>
      </c>
      <c r="C146" s="23">
        <f t="shared" si="33"/>
        <v>79921</v>
      </c>
      <c r="D146" s="24">
        <f t="shared" si="34"/>
        <v>-29068</v>
      </c>
      <c r="E146" s="25">
        <v>-14943</v>
      </c>
      <c r="F146" s="26">
        <v>-14125</v>
      </c>
      <c r="G146" s="27">
        <v>199083</v>
      </c>
      <c r="H146" s="28">
        <f t="shared" si="35"/>
        <v>-90479</v>
      </c>
      <c r="I146" s="29">
        <v>1084</v>
      </c>
      <c r="J146" s="30">
        <v>-28116</v>
      </c>
      <c r="K146" s="31">
        <v>-17323</v>
      </c>
      <c r="L146" s="31">
        <v>-41862</v>
      </c>
      <c r="M146" s="32">
        <v>-4262</v>
      </c>
      <c r="N146" s="27">
        <v>385</v>
      </c>
    </row>
    <row r="147" spans="1:14" ht="16.5" customHeight="1" x14ac:dyDescent="0.25">
      <c r="A147" s="21">
        <v>6208</v>
      </c>
      <c r="B147" s="3" t="s">
        <v>145</v>
      </c>
      <c r="C147" s="23">
        <f t="shared" si="33"/>
        <v>55474</v>
      </c>
      <c r="D147" s="24">
        <f t="shared" si="34"/>
        <v>0</v>
      </c>
      <c r="E147" s="25">
        <v>0</v>
      </c>
      <c r="F147" s="26">
        <v>0</v>
      </c>
      <c r="G147" s="27">
        <v>58314</v>
      </c>
      <c r="H147" s="28">
        <f t="shared" si="35"/>
        <v>-2840</v>
      </c>
      <c r="I147" s="29">
        <v>965</v>
      </c>
      <c r="J147" s="30">
        <v>-1412</v>
      </c>
      <c r="K147" s="31">
        <v>-681</v>
      </c>
      <c r="L147" s="31">
        <v>-1561</v>
      </c>
      <c r="M147" s="32">
        <v>-151</v>
      </c>
      <c r="N147" s="27">
        <v>0</v>
      </c>
    </row>
    <row r="148" spans="1:14" ht="16.5" customHeight="1" x14ac:dyDescent="0.25">
      <c r="A148" s="21">
        <v>6209</v>
      </c>
      <c r="B148" s="3" t="s">
        <v>146</v>
      </c>
      <c r="C148" s="23">
        <f t="shared" si="33"/>
        <v>966017</v>
      </c>
      <c r="D148" s="24">
        <f t="shared" si="34"/>
        <v>74977</v>
      </c>
      <c r="E148" s="25">
        <v>74977</v>
      </c>
      <c r="F148" s="26">
        <v>0</v>
      </c>
      <c r="G148" s="27">
        <v>326523</v>
      </c>
      <c r="H148" s="28">
        <f t="shared" si="35"/>
        <v>532983</v>
      </c>
      <c r="I148" s="29">
        <v>-1639</v>
      </c>
      <c r="J148" s="30">
        <v>250230</v>
      </c>
      <c r="K148" s="31">
        <v>145144</v>
      </c>
      <c r="L148" s="31">
        <v>123533</v>
      </c>
      <c r="M148" s="32">
        <v>15715</v>
      </c>
      <c r="N148" s="27">
        <v>31534</v>
      </c>
    </row>
    <row r="149" spans="1:14" ht="16.5" customHeight="1" x14ac:dyDescent="0.25">
      <c r="A149" s="21">
        <v>6210</v>
      </c>
      <c r="B149" s="3" t="s">
        <v>147</v>
      </c>
      <c r="C149" s="23">
        <f t="shared" si="33"/>
        <v>33423</v>
      </c>
      <c r="D149" s="24">
        <f t="shared" si="34"/>
        <v>17706</v>
      </c>
      <c r="E149" s="25">
        <v>0</v>
      </c>
      <c r="F149" s="26">
        <v>17706</v>
      </c>
      <c r="G149" s="27">
        <v>17949</v>
      </c>
      <c r="H149" s="28">
        <f t="shared" si="35"/>
        <v>-2232</v>
      </c>
      <c r="I149" s="36">
        <v>-90</v>
      </c>
      <c r="J149" s="37">
        <v>1017</v>
      </c>
      <c r="K149" s="38">
        <v>-181</v>
      </c>
      <c r="L149" s="38">
        <v>-2823</v>
      </c>
      <c r="M149" s="39">
        <v>-155</v>
      </c>
      <c r="N149" s="27">
        <v>0</v>
      </c>
    </row>
    <row r="150" spans="1:14" ht="16.5" customHeight="1" x14ac:dyDescent="0.25">
      <c r="A150" s="21">
        <v>6211</v>
      </c>
      <c r="B150" s="3" t="s">
        <v>148</v>
      </c>
      <c r="C150" s="23">
        <f t="shared" si="33"/>
        <v>35167</v>
      </c>
      <c r="D150" s="24">
        <f t="shared" si="34"/>
        <v>0</v>
      </c>
      <c r="E150" s="25">
        <v>0</v>
      </c>
      <c r="F150" s="26">
        <v>0</v>
      </c>
      <c r="G150" s="27">
        <v>39344</v>
      </c>
      <c r="H150" s="28">
        <f t="shared" si="35"/>
        <v>-4177</v>
      </c>
      <c r="I150" s="36">
        <v>-72</v>
      </c>
      <c r="J150" s="37">
        <v>-1910</v>
      </c>
      <c r="K150" s="38">
        <v>-511</v>
      </c>
      <c r="L150" s="38">
        <v>-1530</v>
      </c>
      <c r="M150" s="39">
        <v>-154</v>
      </c>
      <c r="N150" s="27">
        <v>0</v>
      </c>
    </row>
    <row r="151" spans="1:14" ht="16.5" customHeight="1" x14ac:dyDescent="0.25">
      <c r="A151" s="2"/>
      <c r="B151" s="3"/>
      <c r="C151" s="33">
        <f t="shared" ref="C151:H151" si="36">SUM(C140:C150)</f>
        <v>1491640</v>
      </c>
      <c r="D151" s="33">
        <f t="shared" si="36"/>
        <v>136190</v>
      </c>
      <c r="E151" s="33">
        <f>SUM(E140:E150)</f>
        <v>95683</v>
      </c>
      <c r="F151" s="33">
        <f>SUM(F140:F150)</f>
        <v>40507</v>
      </c>
      <c r="G151" s="33">
        <v>935368</v>
      </c>
      <c r="H151" s="33">
        <f t="shared" si="36"/>
        <v>388084</v>
      </c>
      <c r="I151" s="33">
        <v>6131</v>
      </c>
      <c r="J151" s="33">
        <v>148593</v>
      </c>
      <c r="K151" s="33">
        <v>99262</v>
      </c>
      <c r="L151" s="33">
        <v>131629</v>
      </c>
      <c r="M151" s="33">
        <v>2469</v>
      </c>
      <c r="N151" s="33">
        <v>31998</v>
      </c>
    </row>
    <row r="152" spans="1:14" ht="16.5" customHeight="1" x14ac:dyDescent="0.3">
      <c r="A152" s="2"/>
      <c r="B152" s="35" t="s">
        <v>149</v>
      </c>
      <c r="C152" s="23"/>
      <c r="D152" s="24"/>
      <c r="E152" s="18"/>
      <c r="F152" s="19">
        <v>0</v>
      </c>
      <c r="G152" s="20"/>
      <c r="H152" s="28">
        <f t="shared" si="35"/>
        <v>0</v>
      </c>
      <c r="I152" s="29"/>
      <c r="J152" s="30"/>
      <c r="K152" s="31"/>
      <c r="L152" s="31"/>
      <c r="M152" s="32"/>
      <c r="N152" s="20">
        <v>0</v>
      </c>
    </row>
    <row r="153" spans="1:14" ht="16.5" customHeight="1" x14ac:dyDescent="0.25">
      <c r="A153" s="21">
        <v>6301</v>
      </c>
      <c r="B153" s="3" t="s">
        <v>150</v>
      </c>
      <c r="C153" s="23">
        <f t="shared" ref="C153:C164" si="37">+D153+G153+H153+N153</f>
        <v>6787</v>
      </c>
      <c r="D153" s="24">
        <f t="shared" ref="D153:D164" si="38">+E153+F153</f>
        <v>0</v>
      </c>
      <c r="E153" s="25">
        <v>0</v>
      </c>
      <c r="F153" s="26">
        <v>0</v>
      </c>
      <c r="G153" s="27">
        <v>9049</v>
      </c>
      <c r="H153" s="28">
        <f t="shared" si="35"/>
        <v>-2262</v>
      </c>
      <c r="I153" s="29">
        <v>-149</v>
      </c>
      <c r="J153" s="30">
        <v>-2070</v>
      </c>
      <c r="K153" s="31">
        <v>-1069</v>
      </c>
      <c r="L153" s="31">
        <v>1434</v>
      </c>
      <c r="M153" s="32">
        <v>-408</v>
      </c>
      <c r="N153" s="27">
        <v>0</v>
      </c>
    </row>
    <row r="154" spans="1:14" ht="16.5" customHeight="1" x14ac:dyDescent="0.25">
      <c r="A154" s="21">
        <v>6302</v>
      </c>
      <c r="B154" s="3" t="s">
        <v>151</v>
      </c>
      <c r="C154" s="23">
        <f t="shared" si="37"/>
        <v>43035</v>
      </c>
      <c r="D154" s="24">
        <f t="shared" si="38"/>
        <v>41836</v>
      </c>
      <c r="E154" s="25">
        <v>-7315</v>
      </c>
      <c r="F154" s="26">
        <v>49151</v>
      </c>
      <c r="G154" s="27">
        <v>41809</v>
      </c>
      <c r="H154" s="28">
        <f t="shared" si="35"/>
        <v>-40610</v>
      </c>
      <c r="I154" s="29">
        <v>-2388</v>
      </c>
      <c r="J154" s="30">
        <v>-521</v>
      </c>
      <c r="K154" s="31">
        <v>-7761</v>
      </c>
      <c r="L154" s="31">
        <v>-28200</v>
      </c>
      <c r="M154" s="32">
        <v>-1740</v>
      </c>
      <c r="N154" s="27">
        <v>0</v>
      </c>
    </row>
    <row r="155" spans="1:14" ht="16.5" customHeight="1" x14ac:dyDescent="0.25">
      <c r="A155" s="40">
        <v>6303</v>
      </c>
      <c r="B155" s="41" t="s">
        <v>152</v>
      </c>
      <c r="C155" s="23">
        <f t="shared" si="37"/>
        <v>1004</v>
      </c>
      <c r="D155" s="24">
        <f t="shared" si="38"/>
        <v>0</v>
      </c>
      <c r="E155" s="25">
        <v>0</v>
      </c>
      <c r="F155" s="26">
        <v>0</v>
      </c>
      <c r="G155" s="27">
        <v>9790</v>
      </c>
      <c r="H155" s="28">
        <f t="shared" si="35"/>
        <v>-8786</v>
      </c>
      <c r="I155" s="29">
        <v>2685</v>
      </c>
      <c r="J155" s="30">
        <v>-4426</v>
      </c>
      <c r="K155" s="31">
        <v>-1103</v>
      </c>
      <c r="L155" s="31">
        <v>-5565</v>
      </c>
      <c r="M155" s="32">
        <v>-377</v>
      </c>
      <c r="N155" s="27">
        <v>0</v>
      </c>
    </row>
    <row r="156" spans="1:14" ht="16.5" customHeight="1" x14ac:dyDescent="0.25">
      <c r="A156" s="21">
        <v>6304</v>
      </c>
      <c r="B156" s="3" t="s">
        <v>153</v>
      </c>
      <c r="C156" s="23">
        <f t="shared" si="37"/>
        <v>151045</v>
      </c>
      <c r="D156" s="24">
        <f t="shared" si="38"/>
        <v>-1041</v>
      </c>
      <c r="E156" s="25">
        <v>-414</v>
      </c>
      <c r="F156" s="26">
        <v>-627</v>
      </c>
      <c r="G156" s="27">
        <v>150730</v>
      </c>
      <c r="H156" s="28">
        <f t="shared" si="35"/>
        <v>-4701</v>
      </c>
      <c r="I156" s="29">
        <v>667</v>
      </c>
      <c r="J156" s="30">
        <v>15905</v>
      </c>
      <c r="K156" s="31">
        <v>-7723</v>
      </c>
      <c r="L156" s="31">
        <v>-11530</v>
      </c>
      <c r="M156" s="32">
        <v>-2020</v>
      </c>
      <c r="N156" s="27">
        <v>6057</v>
      </c>
    </row>
    <row r="157" spans="1:14" ht="16.5" customHeight="1" x14ac:dyDescent="0.25">
      <c r="A157" s="21">
        <v>6305</v>
      </c>
      <c r="B157" s="3" t="s">
        <v>154</v>
      </c>
      <c r="C157" s="23">
        <f t="shared" si="37"/>
        <v>42421</v>
      </c>
      <c r="D157" s="24">
        <f t="shared" si="38"/>
        <v>0</v>
      </c>
      <c r="E157" s="25">
        <v>0</v>
      </c>
      <c r="F157" s="26">
        <v>0</v>
      </c>
      <c r="G157" s="27">
        <v>47558</v>
      </c>
      <c r="H157" s="28">
        <f t="shared" si="35"/>
        <v>-5137</v>
      </c>
      <c r="I157" s="29">
        <v>-24</v>
      </c>
      <c r="J157" s="30">
        <v>-2368</v>
      </c>
      <c r="K157" s="31">
        <v>-628</v>
      </c>
      <c r="L157" s="31">
        <v>-2022</v>
      </c>
      <c r="M157" s="32">
        <v>-95</v>
      </c>
      <c r="N157" s="27">
        <v>0</v>
      </c>
    </row>
    <row r="158" spans="1:14" ht="16.5" customHeight="1" x14ac:dyDescent="0.25">
      <c r="A158" s="21">
        <v>6306</v>
      </c>
      <c r="B158" s="3" t="s">
        <v>155</v>
      </c>
      <c r="C158" s="23">
        <f t="shared" si="37"/>
        <v>1459069</v>
      </c>
      <c r="D158" s="24">
        <f t="shared" si="38"/>
        <v>269522</v>
      </c>
      <c r="E158" s="25">
        <v>269522</v>
      </c>
      <c r="F158" s="26">
        <v>0</v>
      </c>
      <c r="G158" s="27">
        <v>345468</v>
      </c>
      <c r="H158" s="28">
        <f t="shared" si="35"/>
        <v>795181</v>
      </c>
      <c r="I158" s="29">
        <v>-3485</v>
      </c>
      <c r="J158" s="30">
        <v>685778</v>
      </c>
      <c r="K158" s="31">
        <v>-78415</v>
      </c>
      <c r="L158" s="31">
        <v>233907</v>
      </c>
      <c r="M158" s="32">
        <v>-42604</v>
      </c>
      <c r="N158" s="27">
        <v>48898</v>
      </c>
    </row>
    <row r="159" spans="1:14" ht="16.5" customHeight="1" x14ac:dyDescent="0.25">
      <c r="A159" s="21">
        <v>6307</v>
      </c>
      <c r="B159" s="3" t="s">
        <v>156</v>
      </c>
      <c r="C159" s="23">
        <f t="shared" si="37"/>
        <v>5309</v>
      </c>
      <c r="D159" s="24">
        <f t="shared" si="38"/>
        <v>-12456</v>
      </c>
      <c r="E159" s="25">
        <v>-9909</v>
      </c>
      <c r="F159" s="26">
        <v>-2547</v>
      </c>
      <c r="G159" s="27">
        <v>61118</v>
      </c>
      <c r="H159" s="28">
        <f t="shared" si="35"/>
        <v>-48496</v>
      </c>
      <c r="I159" s="29">
        <v>564</v>
      </c>
      <c r="J159" s="30">
        <v>-15120</v>
      </c>
      <c r="K159" s="31">
        <v>-7525</v>
      </c>
      <c r="L159" s="31">
        <v>-25139</v>
      </c>
      <c r="M159" s="32">
        <v>-1276</v>
      </c>
      <c r="N159" s="27">
        <v>5143</v>
      </c>
    </row>
    <row r="160" spans="1:14" ht="16.5" customHeight="1" x14ac:dyDescent="0.25">
      <c r="A160" s="21">
        <v>6308</v>
      </c>
      <c r="B160" s="3" t="s">
        <v>157</v>
      </c>
      <c r="C160" s="23">
        <f t="shared" si="37"/>
        <v>-31302</v>
      </c>
      <c r="D160" s="24">
        <f t="shared" si="38"/>
        <v>-8475</v>
      </c>
      <c r="E160" s="25">
        <v>-8475</v>
      </c>
      <c r="F160" s="26">
        <v>0</v>
      </c>
      <c r="G160" s="27">
        <v>10834</v>
      </c>
      <c r="H160" s="28">
        <f t="shared" si="35"/>
        <v>-33700</v>
      </c>
      <c r="I160" s="29">
        <v>-333</v>
      </c>
      <c r="J160" s="30">
        <v>-17332</v>
      </c>
      <c r="K160" s="31">
        <v>-1437</v>
      </c>
      <c r="L160" s="31">
        <v>-13445</v>
      </c>
      <c r="M160" s="32">
        <v>-1153</v>
      </c>
      <c r="N160" s="27">
        <v>39</v>
      </c>
    </row>
    <row r="161" spans="1:14" ht="16.5" customHeight="1" x14ac:dyDescent="0.25">
      <c r="A161" s="21">
        <v>6309</v>
      </c>
      <c r="B161" s="3" t="s">
        <v>158</v>
      </c>
      <c r="C161" s="23">
        <f t="shared" si="37"/>
        <v>-19041</v>
      </c>
      <c r="D161" s="24">
        <f t="shared" si="38"/>
        <v>0</v>
      </c>
      <c r="E161" s="25">
        <v>0</v>
      </c>
      <c r="F161" s="26">
        <v>0</v>
      </c>
      <c r="G161" s="27">
        <v>2620</v>
      </c>
      <c r="H161" s="28">
        <f t="shared" si="35"/>
        <v>-21661</v>
      </c>
      <c r="I161" s="29">
        <v>-119</v>
      </c>
      <c r="J161" s="30">
        <v>-10483</v>
      </c>
      <c r="K161" s="31">
        <v>-4163</v>
      </c>
      <c r="L161" s="31">
        <v>-6303</v>
      </c>
      <c r="M161" s="32">
        <v>-593</v>
      </c>
      <c r="N161" s="27">
        <v>0</v>
      </c>
    </row>
    <row r="162" spans="1:14" ht="16.5" customHeight="1" x14ac:dyDescent="0.25">
      <c r="A162" s="21">
        <v>6310</v>
      </c>
      <c r="B162" s="3" t="s">
        <v>159</v>
      </c>
      <c r="C162" s="23">
        <f t="shared" si="37"/>
        <v>83448</v>
      </c>
      <c r="D162" s="24">
        <f t="shared" si="38"/>
        <v>17730</v>
      </c>
      <c r="E162" s="25">
        <v>17730</v>
      </c>
      <c r="F162" s="26">
        <v>0</v>
      </c>
      <c r="G162" s="27">
        <v>83765</v>
      </c>
      <c r="H162" s="28">
        <f t="shared" si="35"/>
        <v>-18047</v>
      </c>
      <c r="I162" s="29">
        <v>715</v>
      </c>
      <c r="J162" s="30">
        <v>6498</v>
      </c>
      <c r="K162" s="31">
        <v>-10691</v>
      </c>
      <c r="L162" s="31">
        <v>-12254</v>
      </c>
      <c r="M162" s="32">
        <v>-2315</v>
      </c>
      <c r="N162" s="27">
        <v>0</v>
      </c>
    </row>
    <row r="163" spans="1:14" ht="16.5" customHeight="1" x14ac:dyDescent="0.25">
      <c r="A163" s="21">
        <v>6311</v>
      </c>
      <c r="B163" s="3" t="s">
        <v>160</v>
      </c>
      <c r="C163" s="23">
        <f t="shared" si="37"/>
        <v>12340</v>
      </c>
      <c r="D163" s="24">
        <f t="shared" si="38"/>
        <v>5126</v>
      </c>
      <c r="E163" s="25">
        <v>5646</v>
      </c>
      <c r="F163" s="26">
        <v>-520</v>
      </c>
      <c r="G163" s="27">
        <v>10239</v>
      </c>
      <c r="H163" s="28">
        <f t="shared" si="35"/>
        <v>-3681</v>
      </c>
      <c r="I163" s="36">
        <v>2823</v>
      </c>
      <c r="J163" s="37">
        <v>-2299</v>
      </c>
      <c r="K163" s="38">
        <v>-1025</v>
      </c>
      <c r="L163" s="38">
        <v>-3020</v>
      </c>
      <c r="M163" s="39">
        <v>-160</v>
      </c>
      <c r="N163" s="27">
        <v>656</v>
      </c>
    </row>
    <row r="164" spans="1:14" ht="16.5" customHeight="1" x14ac:dyDescent="0.25">
      <c r="A164" s="21">
        <v>6312</v>
      </c>
      <c r="B164" s="3" t="s">
        <v>161</v>
      </c>
      <c r="C164" s="23">
        <f t="shared" si="37"/>
        <v>14579</v>
      </c>
      <c r="D164" s="24">
        <f t="shared" si="38"/>
        <v>0</v>
      </c>
      <c r="E164" s="25">
        <v>0</v>
      </c>
      <c r="F164" s="26">
        <v>0</v>
      </c>
      <c r="G164" s="27">
        <v>19796</v>
      </c>
      <c r="H164" s="28">
        <f t="shared" si="35"/>
        <v>-5217</v>
      </c>
      <c r="I164" s="36">
        <v>-96</v>
      </c>
      <c r="J164" s="37">
        <v>-2148</v>
      </c>
      <c r="K164" s="38">
        <v>-1107</v>
      </c>
      <c r="L164" s="38">
        <v>-1465</v>
      </c>
      <c r="M164" s="39">
        <v>-401</v>
      </c>
      <c r="N164" s="27">
        <v>0</v>
      </c>
    </row>
    <row r="165" spans="1:14" ht="16.5" customHeight="1" x14ac:dyDescent="0.25">
      <c r="A165" s="21"/>
      <c r="B165" s="3"/>
      <c r="C165" s="33">
        <f t="shared" ref="C165:H165" si="39">SUM(C153:C164)</f>
        <v>1768694</v>
      </c>
      <c r="D165" s="33">
        <f t="shared" si="39"/>
        <v>312242</v>
      </c>
      <c r="E165" s="33">
        <f>SUM(E153:E164)</f>
        <v>266785</v>
      </c>
      <c r="F165" s="33">
        <f>SUM(F153:F164)</f>
        <v>45457</v>
      </c>
      <c r="G165" s="33">
        <v>792776</v>
      </c>
      <c r="H165" s="33">
        <f t="shared" si="39"/>
        <v>602883</v>
      </c>
      <c r="I165" s="33">
        <v>860</v>
      </c>
      <c r="J165" s="33">
        <v>651414</v>
      </c>
      <c r="K165" s="33">
        <v>-122647</v>
      </c>
      <c r="L165" s="33">
        <v>126398</v>
      </c>
      <c r="M165" s="33">
        <v>-53142</v>
      </c>
      <c r="N165" s="33">
        <v>60793</v>
      </c>
    </row>
    <row r="166" spans="1:14" ht="16.5" customHeight="1" x14ac:dyDescent="0.3">
      <c r="A166" s="2"/>
      <c r="B166" s="35" t="s">
        <v>162</v>
      </c>
      <c r="C166" s="23"/>
      <c r="D166" s="24"/>
      <c r="E166" s="18"/>
      <c r="F166" s="19">
        <v>0</v>
      </c>
      <c r="G166" s="20"/>
      <c r="H166" s="28">
        <f t="shared" si="35"/>
        <v>0</v>
      </c>
      <c r="I166" s="29"/>
      <c r="J166" s="30"/>
      <c r="K166" s="31"/>
      <c r="L166" s="31"/>
      <c r="M166" s="32"/>
      <c r="N166" s="20">
        <v>0</v>
      </c>
    </row>
    <row r="167" spans="1:14" ht="16.5" customHeight="1" x14ac:dyDescent="0.25">
      <c r="A167" s="21">
        <v>6401</v>
      </c>
      <c r="B167" s="3" t="s">
        <v>163</v>
      </c>
      <c r="C167" s="23">
        <f t="shared" ref="C167:C172" si="40">+D167+G167+H167+N167</f>
        <v>258075</v>
      </c>
      <c r="D167" s="24">
        <f t="shared" ref="D167:D172" si="41">+E167+F167</f>
        <v>239336</v>
      </c>
      <c r="E167" s="25">
        <v>0</v>
      </c>
      <c r="F167" s="26">
        <v>239336</v>
      </c>
      <c r="G167" s="27">
        <v>28469</v>
      </c>
      <c r="H167" s="28">
        <f t="shared" si="35"/>
        <v>-9730</v>
      </c>
      <c r="I167" s="29">
        <v>-185</v>
      </c>
      <c r="J167" s="30">
        <v>-3007</v>
      </c>
      <c r="K167" s="31">
        <v>-1600</v>
      </c>
      <c r="L167" s="31">
        <v>-4451</v>
      </c>
      <c r="M167" s="32">
        <v>-487</v>
      </c>
      <c r="N167" s="27">
        <v>0</v>
      </c>
    </row>
    <row r="168" spans="1:14" ht="16.5" customHeight="1" x14ac:dyDescent="0.25">
      <c r="A168" s="40">
        <v>6402</v>
      </c>
      <c r="B168" s="41" t="s">
        <v>164</v>
      </c>
      <c r="C168" s="23">
        <f t="shared" si="40"/>
        <v>173035</v>
      </c>
      <c r="D168" s="24">
        <f t="shared" si="41"/>
        <v>146615</v>
      </c>
      <c r="E168" s="25">
        <v>0</v>
      </c>
      <c r="F168" s="26">
        <v>146615</v>
      </c>
      <c r="G168" s="27">
        <v>29203</v>
      </c>
      <c r="H168" s="28">
        <f t="shared" si="35"/>
        <v>-2783</v>
      </c>
      <c r="I168" s="29">
        <v>-30</v>
      </c>
      <c r="J168" s="30">
        <v>-638</v>
      </c>
      <c r="K168" s="31">
        <v>-327</v>
      </c>
      <c r="L168" s="31">
        <v>-1663</v>
      </c>
      <c r="M168" s="32">
        <v>-125</v>
      </c>
      <c r="N168" s="27">
        <v>0</v>
      </c>
    </row>
    <row r="169" spans="1:14" ht="16.5" customHeight="1" x14ac:dyDescent="0.25">
      <c r="A169" s="21">
        <v>6403</v>
      </c>
      <c r="B169" s="3" t="s">
        <v>165</v>
      </c>
      <c r="C169" s="23">
        <f t="shared" si="40"/>
        <v>8207</v>
      </c>
      <c r="D169" s="24">
        <f t="shared" si="41"/>
        <v>-4775</v>
      </c>
      <c r="E169" s="25">
        <v>0</v>
      </c>
      <c r="F169" s="26">
        <v>-4775</v>
      </c>
      <c r="G169" s="27">
        <v>14193</v>
      </c>
      <c r="H169" s="28">
        <f t="shared" si="35"/>
        <v>-1211</v>
      </c>
      <c r="I169" s="29">
        <v>0</v>
      </c>
      <c r="J169" s="30">
        <v>-290</v>
      </c>
      <c r="K169" s="31">
        <v>-35</v>
      </c>
      <c r="L169" s="31">
        <v>-835</v>
      </c>
      <c r="M169" s="32">
        <v>-51</v>
      </c>
      <c r="N169" s="27">
        <v>0</v>
      </c>
    </row>
    <row r="170" spans="1:14" ht="16.5" customHeight="1" x14ac:dyDescent="0.25">
      <c r="A170" s="21">
        <v>6404</v>
      </c>
      <c r="B170" s="3" t="s">
        <v>166</v>
      </c>
      <c r="C170" s="23">
        <f t="shared" si="40"/>
        <v>2676848</v>
      </c>
      <c r="D170" s="24">
        <f t="shared" si="41"/>
        <v>1488968</v>
      </c>
      <c r="E170" s="25">
        <v>1099623</v>
      </c>
      <c r="F170" s="26">
        <v>389345</v>
      </c>
      <c r="G170" s="27">
        <v>223417</v>
      </c>
      <c r="H170" s="28">
        <f t="shared" si="35"/>
        <v>940089</v>
      </c>
      <c r="I170" s="29">
        <v>-8541</v>
      </c>
      <c r="J170" s="30">
        <v>1242417</v>
      </c>
      <c r="K170" s="31">
        <v>-91498</v>
      </c>
      <c r="L170" s="31">
        <v>-155246</v>
      </c>
      <c r="M170" s="32">
        <v>-47043</v>
      </c>
      <c r="N170" s="27">
        <v>24374</v>
      </c>
    </row>
    <row r="171" spans="1:14" ht="16.5" customHeight="1" x14ac:dyDescent="0.25">
      <c r="A171" s="21">
        <v>6405</v>
      </c>
      <c r="B171" s="3" t="s">
        <v>167</v>
      </c>
      <c r="C171" s="23">
        <f t="shared" si="40"/>
        <v>328403</v>
      </c>
      <c r="D171" s="24">
        <f t="shared" si="41"/>
        <v>127896</v>
      </c>
      <c r="E171" s="25">
        <v>47688</v>
      </c>
      <c r="F171" s="26">
        <v>80208</v>
      </c>
      <c r="G171" s="27">
        <v>92798</v>
      </c>
      <c r="H171" s="28">
        <f t="shared" si="35"/>
        <v>107608</v>
      </c>
      <c r="I171" s="29">
        <v>585</v>
      </c>
      <c r="J171" s="30">
        <v>212382</v>
      </c>
      <c r="K171" s="31">
        <v>-25812</v>
      </c>
      <c r="L171" s="31">
        <v>-73421</v>
      </c>
      <c r="M171" s="32">
        <v>-6126</v>
      </c>
      <c r="N171" s="27">
        <v>101</v>
      </c>
    </row>
    <row r="172" spans="1:14" ht="16.5" customHeight="1" x14ac:dyDescent="0.25">
      <c r="A172" s="21">
        <v>6406</v>
      </c>
      <c r="B172" s="3" t="s">
        <v>168</v>
      </c>
      <c r="C172" s="23">
        <f t="shared" si="40"/>
        <v>343293</v>
      </c>
      <c r="D172" s="24">
        <f t="shared" si="41"/>
        <v>336739</v>
      </c>
      <c r="E172" s="25">
        <v>0</v>
      </c>
      <c r="F172" s="26">
        <v>336739</v>
      </c>
      <c r="G172" s="27">
        <v>12004</v>
      </c>
      <c r="H172" s="28">
        <f t="shared" si="35"/>
        <v>-5450</v>
      </c>
      <c r="I172" s="29">
        <v>-148</v>
      </c>
      <c r="J172" s="30">
        <v>-2046</v>
      </c>
      <c r="K172" s="31">
        <v>-97</v>
      </c>
      <c r="L172" s="31">
        <v>-2835</v>
      </c>
      <c r="M172" s="32">
        <v>-324</v>
      </c>
      <c r="N172" s="27">
        <v>0</v>
      </c>
    </row>
    <row r="173" spans="1:14" ht="16.5" customHeight="1" x14ac:dyDescent="0.25">
      <c r="A173" s="2"/>
      <c r="B173" s="3"/>
      <c r="C173" s="33">
        <f t="shared" ref="C173:H173" si="42">SUM(C167:C172)</f>
        <v>3787861</v>
      </c>
      <c r="D173" s="33">
        <f t="shared" si="42"/>
        <v>2334779</v>
      </c>
      <c r="E173" s="33">
        <f>SUM(E167:E172)</f>
        <v>1147311</v>
      </c>
      <c r="F173" s="33">
        <f>SUM(F167:F172)</f>
        <v>1187468</v>
      </c>
      <c r="G173" s="33">
        <v>400084</v>
      </c>
      <c r="H173" s="33">
        <f t="shared" si="42"/>
        <v>1028523</v>
      </c>
      <c r="I173" s="33">
        <v>-8319</v>
      </c>
      <c r="J173" s="33">
        <v>1448818</v>
      </c>
      <c r="K173" s="33">
        <v>-119369</v>
      </c>
      <c r="L173" s="33">
        <v>-238451</v>
      </c>
      <c r="M173" s="33">
        <v>-54156</v>
      </c>
      <c r="N173" s="33">
        <v>24475</v>
      </c>
    </row>
    <row r="174" spans="1:14" ht="16.5" customHeight="1" x14ac:dyDescent="0.3">
      <c r="A174" s="2"/>
      <c r="B174" s="35" t="s">
        <v>169</v>
      </c>
      <c r="C174" s="23"/>
      <c r="D174" s="24"/>
      <c r="E174" s="18"/>
      <c r="F174" s="19">
        <v>0</v>
      </c>
      <c r="G174" s="20"/>
      <c r="H174" s="28">
        <f t="shared" si="35"/>
        <v>0</v>
      </c>
      <c r="I174" s="29"/>
      <c r="J174" s="30"/>
      <c r="K174" s="31"/>
      <c r="L174" s="31"/>
      <c r="M174" s="32"/>
      <c r="N174" s="20">
        <v>0</v>
      </c>
    </row>
    <row r="175" spans="1:14" ht="16.5" customHeight="1" x14ac:dyDescent="0.25">
      <c r="A175" s="21">
        <v>6501</v>
      </c>
      <c r="B175" s="3" t="s">
        <v>170</v>
      </c>
      <c r="C175" s="23">
        <f t="shared" ref="C175:C185" si="43">+D175+G175+H175+N175</f>
        <v>105492</v>
      </c>
      <c r="D175" s="24">
        <f t="shared" ref="D175:D185" si="44">+E175+F175</f>
        <v>62259</v>
      </c>
      <c r="E175" s="25">
        <v>0</v>
      </c>
      <c r="F175" s="26">
        <v>62259</v>
      </c>
      <c r="G175" s="27">
        <v>16224</v>
      </c>
      <c r="H175" s="28">
        <f t="shared" si="35"/>
        <v>27009</v>
      </c>
      <c r="I175" s="29">
        <v>-741</v>
      </c>
      <c r="J175" s="30">
        <v>71208</v>
      </c>
      <c r="K175" s="31">
        <v>-9621</v>
      </c>
      <c r="L175" s="31">
        <v>-31443</v>
      </c>
      <c r="M175" s="32">
        <v>-2394</v>
      </c>
      <c r="N175" s="27">
        <v>0</v>
      </c>
    </row>
    <row r="176" spans="1:14" ht="16.5" customHeight="1" x14ac:dyDescent="0.25">
      <c r="A176" s="21">
        <v>6502</v>
      </c>
      <c r="B176" s="3" t="s">
        <v>171</v>
      </c>
      <c r="C176" s="23">
        <f t="shared" si="43"/>
        <v>137873</v>
      </c>
      <c r="D176" s="24">
        <f t="shared" si="44"/>
        <v>64097</v>
      </c>
      <c r="E176" s="25">
        <v>0</v>
      </c>
      <c r="F176" s="26">
        <v>64097</v>
      </c>
      <c r="G176" s="27">
        <v>74476</v>
      </c>
      <c r="H176" s="28">
        <f t="shared" si="35"/>
        <v>-700</v>
      </c>
      <c r="I176" s="29">
        <v>-90</v>
      </c>
      <c r="J176" s="30">
        <v>1812</v>
      </c>
      <c r="K176" s="31">
        <v>-2206</v>
      </c>
      <c r="L176" s="31">
        <v>450</v>
      </c>
      <c r="M176" s="32">
        <v>-666</v>
      </c>
      <c r="N176" s="27">
        <v>0</v>
      </c>
    </row>
    <row r="177" spans="1:14" ht="16.5" customHeight="1" x14ac:dyDescent="0.25">
      <c r="A177" s="21">
        <v>6503</v>
      </c>
      <c r="B177" s="3" t="s">
        <v>172</v>
      </c>
      <c r="C177" s="23">
        <f t="shared" si="43"/>
        <v>227969</v>
      </c>
      <c r="D177" s="24">
        <f t="shared" si="44"/>
        <v>108912</v>
      </c>
      <c r="E177" s="25">
        <v>0</v>
      </c>
      <c r="F177" s="26">
        <v>108912</v>
      </c>
      <c r="G177" s="27">
        <v>92508</v>
      </c>
      <c r="H177" s="28">
        <f t="shared" si="35"/>
        <v>26549</v>
      </c>
      <c r="I177" s="29">
        <v>422</v>
      </c>
      <c r="J177" s="30">
        <v>19693</v>
      </c>
      <c r="K177" s="31">
        <v>-31</v>
      </c>
      <c r="L177" s="31">
        <v>7530</v>
      </c>
      <c r="M177" s="32">
        <v>-1065</v>
      </c>
      <c r="N177" s="27">
        <v>0</v>
      </c>
    </row>
    <row r="178" spans="1:14" ht="16.5" customHeight="1" x14ac:dyDescent="0.25">
      <c r="A178" s="21">
        <v>6504</v>
      </c>
      <c r="B178" s="3" t="s">
        <v>173</v>
      </c>
      <c r="C178" s="23">
        <f t="shared" si="43"/>
        <v>61856</v>
      </c>
      <c r="D178" s="24">
        <f t="shared" si="44"/>
        <v>0</v>
      </c>
      <c r="E178" s="25">
        <v>0</v>
      </c>
      <c r="F178" s="26">
        <v>0</v>
      </c>
      <c r="G178" s="27">
        <v>57163</v>
      </c>
      <c r="H178" s="28">
        <f t="shared" si="35"/>
        <v>4693</v>
      </c>
      <c r="I178" s="36">
        <v>116</v>
      </c>
      <c r="J178" s="37">
        <v>7490</v>
      </c>
      <c r="K178" s="38">
        <v>-1706</v>
      </c>
      <c r="L178" s="38">
        <v>-466</v>
      </c>
      <c r="M178" s="39">
        <v>-741</v>
      </c>
      <c r="N178" s="27">
        <v>0</v>
      </c>
    </row>
    <row r="179" spans="1:14" ht="16.5" customHeight="1" x14ac:dyDescent="0.25">
      <c r="A179" s="21">
        <v>6505</v>
      </c>
      <c r="B179" s="3" t="s">
        <v>174</v>
      </c>
      <c r="C179" s="23">
        <f t="shared" si="43"/>
        <v>31710</v>
      </c>
      <c r="D179" s="24">
        <f t="shared" si="44"/>
        <v>0</v>
      </c>
      <c r="E179" s="25">
        <v>0</v>
      </c>
      <c r="F179" s="26">
        <v>0</v>
      </c>
      <c r="G179" s="27">
        <v>24633</v>
      </c>
      <c r="H179" s="28">
        <f t="shared" si="35"/>
        <v>7077</v>
      </c>
      <c r="I179" s="36">
        <v>122</v>
      </c>
      <c r="J179" s="37">
        <v>2489</v>
      </c>
      <c r="K179" s="38">
        <v>927</v>
      </c>
      <c r="L179" s="38">
        <v>3193</v>
      </c>
      <c r="M179" s="39">
        <v>346</v>
      </c>
      <c r="N179" s="27">
        <v>0</v>
      </c>
    </row>
    <row r="180" spans="1:14" ht="16.5" customHeight="1" x14ac:dyDescent="0.25">
      <c r="A180" s="21">
        <v>6506</v>
      </c>
      <c r="B180" s="3" t="s">
        <v>175</v>
      </c>
      <c r="C180" s="23">
        <f t="shared" si="43"/>
        <v>36184</v>
      </c>
      <c r="D180" s="24">
        <f t="shared" si="44"/>
        <v>0</v>
      </c>
      <c r="E180" s="25">
        <v>0</v>
      </c>
      <c r="F180" s="26">
        <v>0</v>
      </c>
      <c r="G180" s="27">
        <v>57479</v>
      </c>
      <c r="H180" s="28">
        <f t="shared" si="35"/>
        <v>-21374</v>
      </c>
      <c r="I180" s="29">
        <v>-678</v>
      </c>
      <c r="J180" s="30">
        <v>13672</v>
      </c>
      <c r="K180" s="31">
        <v>-7020</v>
      </c>
      <c r="L180" s="31">
        <v>-25017</v>
      </c>
      <c r="M180" s="32">
        <v>-2331</v>
      </c>
      <c r="N180" s="27">
        <v>79</v>
      </c>
    </row>
    <row r="181" spans="1:14" ht="16.5" customHeight="1" x14ac:dyDescent="0.25">
      <c r="A181" s="21">
        <v>6507</v>
      </c>
      <c r="B181" s="3" t="s">
        <v>176</v>
      </c>
      <c r="C181" s="23">
        <f t="shared" si="43"/>
        <v>143463</v>
      </c>
      <c r="D181" s="24">
        <f t="shared" si="44"/>
        <v>67384</v>
      </c>
      <c r="E181" s="25">
        <v>0</v>
      </c>
      <c r="F181" s="26">
        <v>67384</v>
      </c>
      <c r="G181" s="27">
        <v>68358</v>
      </c>
      <c r="H181" s="28">
        <f t="shared" si="35"/>
        <v>7721</v>
      </c>
      <c r="I181" s="29">
        <v>-447</v>
      </c>
      <c r="J181" s="30">
        <v>45314</v>
      </c>
      <c r="K181" s="31">
        <v>-5781</v>
      </c>
      <c r="L181" s="31">
        <v>-28707</v>
      </c>
      <c r="M181" s="32">
        <v>-2658</v>
      </c>
      <c r="N181" s="27">
        <v>0</v>
      </c>
    </row>
    <row r="182" spans="1:14" ht="16.5" customHeight="1" x14ac:dyDescent="0.25">
      <c r="A182" s="21">
        <v>6508</v>
      </c>
      <c r="B182" s="3" t="s">
        <v>177</v>
      </c>
      <c r="C182" s="23">
        <f t="shared" si="43"/>
        <v>3778364</v>
      </c>
      <c r="D182" s="24">
        <f t="shared" si="44"/>
        <v>1986566</v>
      </c>
      <c r="E182" s="25">
        <v>1986566</v>
      </c>
      <c r="F182" s="26">
        <v>0</v>
      </c>
      <c r="G182" s="27">
        <v>236180</v>
      </c>
      <c r="H182" s="28">
        <f t="shared" si="35"/>
        <v>1444498</v>
      </c>
      <c r="I182" s="29">
        <v>7818</v>
      </c>
      <c r="J182" s="30">
        <v>779736</v>
      </c>
      <c r="K182" s="31">
        <v>139029</v>
      </c>
      <c r="L182" s="31">
        <v>557801</v>
      </c>
      <c r="M182" s="32">
        <v>-39886</v>
      </c>
      <c r="N182" s="27">
        <v>111120</v>
      </c>
    </row>
    <row r="183" spans="1:14" ht="16.5" customHeight="1" x14ac:dyDescent="0.25">
      <c r="A183" s="21">
        <v>6509</v>
      </c>
      <c r="B183" s="3" t="s">
        <v>178</v>
      </c>
      <c r="C183" s="23">
        <f t="shared" si="43"/>
        <v>141242</v>
      </c>
      <c r="D183" s="24">
        <f t="shared" si="44"/>
        <v>0</v>
      </c>
      <c r="E183" s="25">
        <v>0</v>
      </c>
      <c r="F183" s="26">
        <v>0</v>
      </c>
      <c r="G183" s="27">
        <v>144177</v>
      </c>
      <c r="H183" s="28">
        <f t="shared" si="35"/>
        <v>-2935</v>
      </c>
      <c r="I183" s="29">
        <v>1037</v>
      </c>
      <c r="J183" s="30">
        <v>401</v>
      </c>
      <c r="K183" s="31">
        <v>-1199</v>
      </c>
      <c r="L183" s="31">
        <v>-2867</v>
      </c>
      <c r="M183" s="32">
        <v>-307</v>
      </c>
      <c r="N183" s="27">
        <v>0</v>
      </c>
    </row>
    <row r="184" spans="1:14" ht="16.5" customHeight="1" x14ac:dyDescent="0.25">
      <c r="A184" s="21">
        <v>6510</v>
      </c>
      <c r="B184" s="3" t="s">
        <v>179</v>
      </c>
      <c r="C184" s="23">
        <f t="shared" si="43"/>
        <v>187324</v>
      </c>
      <c r="D184" s="24">
        <f t="shared" si="44"/>
        <v>8640</v>
      </c>
      <c r="E184" s="25">
        <v>8640</v>
      </c>
      <c r="F184" s="26">
        <v>0</v>
      </c>
      <c r="G184" s="27">
        <v>140281</v>
      </c>
      <c r="H184" s="28">
        <f t="shared" si="35"/>
        <v>38324</v>
      </c>
      <c r="I184" s="29">
        <v>3688</v>
      </c>
      <c r="J184" s="30">
        <v>188945</v>
      </c>
      <c r="K184" s="31">
        <v>-43761</v>
      </c>
      <c r="L184" s="31">
        <v>-99064</v>
      </c>
      <c r="M184" s="32">
        <v>-11484</v>
      </c>
      <c r="N184" s="27">
        <v>79</v>
      </c>
    </row>
    <row r="185" spans="1:14" ht="16.5" customHeight="1" x14ac:dyDescent="0.25">
      <c r="A185" s="21">
        <v>6511</v>
      </c>
      <c r="B185" s="3" t="s">
        <v>180</v>
      </c>
      <c r="C185" s="23">
        <f t="shared" si="43"/>
        <v>37484</v>
      </c>
      <c r="D185" s="24">
        <f t="shared" si="44"/>
        <v>0</v>
      </c>
      <c r="E185" s="25">
        <v>0</v>
      </c>
      <c r="F185" s="26">
        <v>0</v>
      </c>
      <c r="G185" s="27">
        <v>57369</v>
      </c>
      <c r="H185" s="28">
        <f t="shared" si="35"/>
        <v>-19964</v>
      </c>
      <c r="I185" s="29">
        <v>-209</v>
      </c>
      <c r="J185" s="30">
        <v>-7588</v>
      </c>
      <c r="K185" s="31">
        <v>-4176</v>
      </c>
      <c r="L185" s="31">
        <v>-7292</v>
      </c>
      <c r="M185" s="32">
        <v>-699</v>
      </c>
      <c r="N185" s="27">
        <v>79</v>
      </c>
    </row>
    <row r="186" spans="1:14" ht="16.5" customHeight="1" x14ac:dyDescent="0.25">
      <c r="A186" s="21"/>
      <c r="B186" s="3"/>
      <c r="C186" s="33">
        <f t="shared" ref="C186:H186" si="45">SUM(C175:C185)</f>
        <v>4888961</v>
      </c>
      <c r="D186" s="33">
        <f t="shared" si="45"/>
        <v>2297858</v>
      </c>
      <c r="E186" s="33">
        <f>SUM(E175:E185)</f>
        <v>1995206</v>
      </c>
      <c r="F186" s="33">
        <f>SUM(F175:F185)</f>
        <v>302652</v>
      </c>
      <c r="G186" s="33">
        <v>968848</v>
      </c>
      <c r="H186" s="33">
        <f t="shared" si="45"/>
        <v>1510898</v>
      </c>
      <c r="I186" s="33">
        <v>11038</v>
      </c>
      <c r="J186" s="33">
        <v>1123172</v>
      </c>
      <c r="K186" s="33">
        <v>64455</v>
      </c>
      <c r="L186" s="33">
        <v>374118</v>
      </c>
      <c r="M186" s="33">
        <v>-61885</v>
      </c>
      <c r="N186" s="33">
        <v>111357</v>
      </c>
    </row>
    <row r="187" spans="1:14" ht="16.5" customHeight="1" x14ac:dyDescent="0.3">
      <c r="A187" s="2"/>
      <c r="B187" s="35" t="s">
        <v>181</v>
      </c>
      <c r="C187" s="23"/>
      <c r="D187" s="24"/>
      <c r="E187" s="18"/>
      <c r="F187" s="19">
        <v>0</v>
      </c>
      <c r="G187" s="20"/>
      <c r="H187" s="28">
        <f t="shared" si="35"/>
        <v>0</v>
      </c>
      <c r="I187" s="43"/>
      <c r="J187" s="44"/>
      <c r="K187" s="45"/>
      <c r="L187" s="45"/>
      <c r="M187" s="46"/>
      <c r="N187" s="20">
        <v>0</v>
      </c>
    </row>
    <row r="188" spans="1:14" ht="16.5" customHeight="1" x14ac:dyDescent="0.25">
      <c r="A188" s="21">
        <v>6601</v>
      </c>
      <c r="B188" s="3" t="s">
        <v>182</v>
      </c>
      <c r="C188" s="23">
        <f t="shared" ref="C188:C205" si="46">+D188+G188+H188+N188</f>
        <v>41049</v>
      </c>
      <c r="D188" s="24">
        <f t="shared" ref="D188:D205" si="47">+E188+F188</f>
        <v>-42975</v>
      </c>
      <c r="E188" s="25">
        <v>-34482</v>
      </c>
      <c r="F188" s="26">
        <v>-8493</v>
      </c>
      <c r="G188" s="27">
        <v>132021</v>
      </c>
      <c r="H188" s="28">
        <f t="shared" si="35"/>
        <v>-48196</v>
      </c>
      <c r="I188" s="29">
        <v>1668</v>
      </c>
      <c r="J188" s="30">
        <v>-24221</v>
      </c>
      <c r="K188" s="31">
        <v>-24055</v>
      </c>
      <c r="L188" s="31">
        <v>-4535</v>
      </c>
      <c r="M188" s="32">
        <v>2947</v>
      </c>
      <c r="N188" s="27">
        <v>199</v>
      </c>
    </row>
    <row r="189" spans="1:14" ht="16.5" customHeight="1" x14ac:dyDescent="0.25">
      <c r="A189" s="21">
        <v>6602</v>
      </c>
      <c r="B189" s="3" t="s">
        <v>183</v>
      </c>
      <c r="C189" s="23">
        <f t="shared" si="46"/>
        <v>164150</v>
      </c>
      <c r="D189" s="24">
        <f t="shared" si="47"/>
        <v>15950</v>
      </c>
      <c r="E189" s="25">
        <v>0</v>
      </c>
      <c r="F189" s="26">
        <v>15950</v>
      </c>
      <c r="G189" s="27">
        <v>147078</v>
      </c>
      <c r="H189" s="28">
        <f t="shared" si="35"/>
        <v>1122</v>
      </c>
      <c r="I189" s="29">
        <v>-149</v>
      </c>
      <c r="J189" s="30">
        <v>11455</v>
      </c>
      <c r="K189" s="31">
        <v>-2794</v>
      </c>
      <c r="L189" s="31">
        <v>-6991</v>
      </c>
      <c r="M189" s="32">
        <v>-399</v>
      </c>
      <c r="N189" s="27">
        <v>0</v>
      </c>
    </row>
    <row r="190" spans="1:14" ht="16.5" customHeight="1" x14ac:dyDescent="0.25">
      <c r="A190" s="21">
        <v>6603</v>
      </c>
      <c r="B190" s="3" t="s">
        <v>184</v>
      </c>
      <c r="C190" s="23">
        <f t="shared" si="46"/>
        <v>64212</v>
      </c>
      <c r="D190" s="24">
        <f t="shared" si="47"/>
        <v>0</v>
      </c>
      <c r="E190" s="25">
        <v>0</v>
      </c>
      <c r="F190" s="26">
        <v>0</v>
      </c>
      <c r="G190" s="27">
        <v>77998</v>
      </c>
      <c r="H190" s="28">
        <f t="shared" si="35"/>
        <v>-13786</v>
      </c>
      <c r="I190" s="29">
        <v>-119</v>
      </c>
      <c r="J190" s="30">
        <v>-5083</v>
      </c>
      <c r="K190" s="31">
        <v>-1596</v>
      </c>
      <c r="L190" s="31">
        <v>-6484</v>
      </c>
      <c r="M190" s="32">
        <v>-504</v>
      </c>
      <c r="N190" s="27">
        <v>0</v>
      </c>
    </row>
    <row r="191" spans="1:14" ht="16.5" customHeight="1" x14ac:dyDescent="0.25">
      <c r="A191" s="21">
        <v>6604</v>
      </c>
      <c r="B191" s="3" t="s">
        <v>185</v>
      </c>
      <c r="C191" s="23">
        <f t="shared" si="46"/>
        <v>718929</v>
      </c>
      <c r="D191" s="24">
        <f t="shared" si="47"/>
        <v>247135</v>
      </c>
      <c r="E191" s="25">
        <v>352</v>
      </c>
      <c r="F191" s="26">
        <v>246783</v>
      </c>
      <c r="G191" s="27">
        <v>353180</v>
      </c>
      <c r="H191" s="28">
        <f t="shared" si="35"/>
        <v>118415</v>
      </c>
      <c r="I191" s="29">
        <v>11856</v>
      </c>
      <c r="J191" s="30">
        <v>-33121</v>
      </c>
      <c r="K191" s="31">
        <v>3719</v>
      </c>
      <c r="L191" s="31">
        <v>135953</v>
      </c>
      <c r="M191" s="32">
        <v>8</v>
      </c>
      <c r="N191" s="27">
        <v>199</v>
      </c>
    </row>
    <row r="192" spans="1:14" ht="16.5" customHeight="1" x14ac:dyDescent="0.25">
      <c r="A192" s="21">
        <v>6605</v>
      </c>
      <c r="B192" s="3" t="s">
        <v>186</v>
      </c>
      <c r="C192" s="23">
        <f t="shared" si="46"/>
        <v>-10177</v>
      </c>
      <c r="D192" s="24">
        <f t="shared" si="47"/>
        <v>0</v>
      </c>
      <c r="E192" s="25">
        <v>0</v>
      </c>
      <c r="F192" s="26">
        <v>0</v>
      </c>
      <c r="G192" s="27">
        <v>1246</v>
      </c>
      <c r="H192" s="28">
        <f t="shared" si="35"/>
        <v>-11423</v>
      </c>
      <c r="I192" s="29">
        <v>-119</v>
      </c>
      <c r="J192" s="30">
        <v>-5114</v>
      </c>
      <c r="K192" s="31">
        <v>-1739</v>
      </c>
      <c r="L192" s="31">
        <v>-4001</v>
      </c>
      <c r="M192" s="32">
        <v>-450</v>
      </c>
      <c r="N192" s="27">
        <v>0</v>
      </c>
    </row>
    <row r="193" spans="1:14" ht="16.5" customHeight="1" x14ac:dyDescent="0.25">
      <c r="A193" s="21">
        <v>6606</v>
      </c>
      <c r="B193" s="3" t="s">
        <v>187</v>
      </c>
      <c r="C193" s="23">
        <f t="shared" si="46"/>
        <v>8441</v>
      </c>
      <c r="D193" s="24">
        <f t="shared" si="47"/>
        <v>7499</v>
      </c>
      <c r="E193" s="25">
        <v>1802</v>
      </c>
      <c r="F193" s="26">
        <v>5697</v>
      </c>
      <c r="G193" s="27">
        <v>6236</v>
      </c>
      <c r="H193" s="28">
        <f t="shared" si="35"/>
        <v>-5294</v>
      </c>
      <c r="I193" s="29">
        <v>-149</v>
      </c>
      <c r="J193" s="30">
        <v>-898</v>
      </c>
      <c r="K193" s="31">
        <v>-473</v>
      </c>
      <c r="L193" s="31">
        <v>-3425</v>
      </c>
      <c r="M193" s="32">
        <v>-349</v>
      </c>
      <c r="N193" s="27">
        <v>0</v>
      </c>
    </row>
    <row r="194" spans="1:14" ht="16.5" customHeight="1" x14ac:dyDescent="0.25">
      <c r="A194" s="21">
        <v>6607</v>
      </c>
      <c r="B194" s="3" t="s">
        <v>188</v>
      </c>
      <c r="C194" s="23">
        <f t="shared" si="46"/>
        <v>153634</v>
      </c>
      <c r="D194" s="24">
        <f t="shared" si="47"/>
        <v>0</v>
      </c>
      <c r="E194" s="25">
        <v>0</v>
      </c>
      <c r="F194" s="26">
        <v>0</v>
      </c>
      <c r="G194" s="27">
        <v>92937</v>
      </c>
      <c r="H194" s="28">
        <f t="shared" si="35"/>
        <v>60697</v>
      </c>
      <c r="I194" s="29">
        <v>597</v>
      </c>
      <c r="J194" s="30">
        <v>21649</v>
      </c>
      <c r="K194" s="31">
        <v>-7373</v>
      </c>
      <c r="L194" s="31">
        <v>47418</v>
      </c>
      <c r="M194" s="32">
        <v>-1594</v>
      </c>
      <c r="N194" s="27">
        <v>0</v>
      </c>
    </row>
    <row r="195" spans="1:14" ht="16.5" customHeight="1" x14ac:dyDescent="0.25">
      <c r="A195" s="21">
        <v>6608</v>
      </c>
      <c r="B195" s="3" t="s">
        <v>189</v>
      </c>
      <c r="C195" s="23">
        <f t="shared" si="46"/>
        <v>6174</v>
      </c>
      <c r="D195" s="24">
        <f t="shared" si="47"/>
        <v>0</v>
      </c>
      <c r="E195" s="25">
        <v>0</v>
      </c>
      <c r="F195" s="26">
        <v>0</v>
      </c>
      <c r="G195" s="27">
        <v>11225</v>
      </c>
      <c r="H195" s="28">
        <f t="shared" si="35"/>
        <v>-5051</v>
      </c>
      <c r="I195" s="29">
        <v>226</v>
      </c>
      <c r="J195" s="30">
        <v>-2266</v>
      </c>
      <c r="K195" s="31">
        <v>-733</v>
      </c>
      <c r="L195" s="31">
        <v>-2093</v>
      </c>
      <c r="M195" s="32">
        <v>-185</v>
      </c>
      <c r="N195" s="27">
        <v>0</v>
      </c>
    </row>
    <row r="196" spans="1:14" ht="16.5" customHeight="1" x14ac:dyDescent="0.25">
      <c r="A196" s="21">
        <v>6609</v>
      </c>
      <c r="B196" s="3" t="s">
        <v>190</v>
      </c>
      <c r="C196" s="23">
        <f t="shared" si="46"/>
        <v>9845808</v>
      </c>
      <c r="D196" s="24">
        <f t="shared" si="47"/>
        <v>6028277</v>
      </c>
      <c r="E196" s="25">
        <v>6028277</v>
      </c>
      <c r="F196" s="26">
        <v>0</v>
      </c>
      <c r="G196" s="27">
        <v>0</v>
      </c>
      <c r="H196" s="28">
        <f t="shared" si="35"/>
        <v>3621184</v>
      </c>
      <c r="I196" s="29">
        <v>54820</v>
      </c>
      <c r="J196" s="30">
        <v>2548879</v>
      </c>
      <c r="K196" s="31">
        <v>568026</v>
      </c>
      <c r="L196" s="31">
        <v>583883</v>
      </c>
      <c r="M196" s="32">
        <v>-134424</v>
      </c>
      <c r="N196" s="27">
        <v>196347</v>
      </c>
    </row>
    <row r="197" spans="1:14" ht="16.5" customHeight="1" x14ac:dyDescent="0.25">
      <c r="A197" s="21">
        <v>6610</v>
      </c>
      <c r="B197" s="3" t="s">
        <v>191</v>
      </c>
      <c r="C197" s="23">
        <f t="shared" si="46"/>
        <v>120372</v>
      </c>
      <c r="D197" s="24">
        <f t="shared" si="47"/>
        <v>266</v>
      </c>
      <c r="E197" s="25">
        <v>266</v>
      </c>
      <c r="F197" s="26">
        <v>0</v>
      </c>
      <c r="G197" s="27">
        <v>125655</v>
      </c>
      <c r="H197" s="28">
        <f t="shared" si="35"/>
        <v>-5628</v>
      </c>
      <c r="I197" s="29">
        <v>626</v>
      </c>
      <c r="J197" s="30">
        <v>9252</v>
      </c>
      <c r="K197" s="31">
        <v>-2043</v>
      </c>
      <c r="L197" s="31">
        <v>-10825</v>
      </c>
      <c r="M197" s="32">
        <v>-2638</v>
      </c>
      <c r="N197" s="27">
        <v>79</v>
      </c>
    </row>
    <row r="198" spans="1:14" ht="16.5" customHeight="1" x14ac:dyDescent="0.25">
      <c r="A198" s="21">
        <v>6611</v>
      </c>
      <c r="B198" s="3" t="s">
        <v>192</v>
      </c>
      <c r="C198" s="23">
        <f t="shared" si="46"/>
        <v>76074</v>
      </c>
      <c r="D198" s="24">
        <f t="shared" si="47"/>
        <v>2030</v>
      </c>
      <c r="E198" s="25">
        <v>2030</v>
      </c>
      <c r="F198" s="26">
        <v>0</v>
      </c>
      <c r="G198" s="27">
        <v>119226</v>
      </c>
      <c r="H198" s="28">
        <f t="shared" si="35"/>
        <v>-45182</v>
      </c>
      <c r="I198" s="29">
        <v>952</v>
      </c>
      <c r="J198" s="30">
        <v>-21458</v>
      </c>
      <c r="K198" s="31">
        <v>-9586</v>
      </c>
      <c r="L198" s="31">
        <v>-13772</v>
      </c>
      <c r="M198" s="32">
        <v>-1318</v>
      </c>
      <c r="N198" s="27">
        <v>0</v>
      </c>
    </row>
    <row r="199" spans="1:14" ht="16.5" customHeight="1" x14ac:dyDescent="0.25">
      <c r="A199" s="21">
        <v>6612</v>
      </c>
      <c r="B199" s="3" t="s">
        <v>193</v>
      </c>
      <c r="C199" s="23">
        <f t="shared" si="46"/>
        <v>63590</v>
      </c>
      <c r="D199" s="24">
        <f t="shared" si="47"/>
        <v>54638</v>
      </c>
      <c r="E199" s="25">
        <v>0</v>
      </c>
      <c r="F199" s="26">
        <v>54638</v>
      </c>
      <c r="G199" s="27">
        <v>7227</v>
      </c>
      <c r="H199" s="28">
        <f t="shared" si="35"/>
        <v>1725</v>
      </c>
      <c r="I199" s="29">
        <v>673</v>
      </c>
      <c r="J199" s="30">
        <v>-4138</v>
      </c>
      <c r="K199" s="31">
        <v>-5669</v>
      </c>
      <c r="L199" s="31">
        <v>12312</v>
      </c>
      <c r="M199" s="32">
        <v>-1453</v>
      </c>
      <c r="N199" s="27">
        <v>0</v>
      </c>
    </row>
    <row r="200" spans="1:14" ht="16.5" customHeight="1" x14ac:dyDescent="0.25">
      <c r="A200" s="21">
        <v>6613</v>
      </c>
      <c r="B200" s="3" t="s">
        <v>194</v>
      </c>
      <c r="C200" s="23">
        <f t="shared" si="46"/>
        <v>51468</v>
      </c>
      <c r="D200" s="24">
        <f t="shared" si="47"/>
        <v>0</v>
      </c>
      <c r="E200" s="25">
        <v>0</v>
      </c>
      <c r="F200" s="26">
        <v>0</v>
      </c>
      <c r="G200" s="27">
        <v>68699</v>
      </c>
      <c r="H200" s="28">
        <f t="shared" si="35"/>
        <v>-17231</v>
      </c>
      <c r="I200" s="36">
        <v>-269</v>
      </c>
      <c r="J200" s="37">
        <v>-8830</v>
      </c>
      <c r="K200" s="38">
        <v>-2570</v>
      </c>
      <c r="L200" s="38">
        <v>-4880</v>
      </c>
      <c r="M200" s="39">
        <v>-682</v>
      </c>
      <c r="N200" s="27">
        <v>0</v>
      </c>
    </row>
    <row r="201" spans="1:14" ht="16.5" customHeight="1" x14ac:dyDescent="0.25">
      <c r="A201" s="21">
        <v>6614</v>
      </c>
      <c r="B201" s="3" t="s">
        <v>195</v>
      </c>
      <c r="C201" s="23">
        <f t="shared" si="46"/>
        <v>-36217</v>
      </c>
      <c r="D201" s="24">
        <f t="shared" si="47"/>
        <v>0</v>
      </c>
      <c r="E201" s="25">
        <v>0</v>
      </c>
      <c r="F201" s="26">
        <v>0</v>
      </c>
      <c r="G201" s="27">
        <v>0</v>
      </c>
      <c r="H201" s="28">
        <f t="shared" si="35"/>
        <v>-36217</v>
      </c>
      <c r="I201" s="36">
        <v>157</v>
      </c>
      <c r="J201" s="37">
        <v>-16144</v>
      </c>
      <c r="K201" s="38">
        <v>-5004</v>
      </c>
      <c r="L201" s="38">
        <v>-14129</v>
      </c>
      <c r="M201" s="39">
        <v>-1097</v>
      </c>
      <c r="N201" s="27">
        <v>0</v>
      </c>
    </row>
    <row r="202" spans="1:14" ht="16.5" customHeight="1" x14ac:dyDescent="0.25">
      <c r="A202" s="21">
        <v>6615</v>
      </c>
      <c r="B202" s="3" t="s">
        <v>196</v>
      </c>
      <c r="C202" s="23">
        <f t="shared" si="46"/>
        <v>69231</v>
      </c>
      <c r="D202" s="24">
        <f t="shared" si="47"/>
        <v>0</v>
      </c>
      <c r="E202" s="25">
        <v>0</v>
      </c>
      <c r="F202" s="26">
        <v>0</v>
      </c>
      <c r="G202" s="27">
        <v>69163</v>
      </c>
      <c r="H202" s="28">
        <f t="shared" si="35"/>
        <v>68</v>
      </c>
      <c r="I202" s="29">
        <v>-149</v>
      </c>
      <c r="J202" s="30">
        <v>-4487</v>
      </c>
      <c r="K202" s="31">
        <v>-1487</v>
      </c>
      <c r="L202" s="31">
        <v>6615</v>
      </c>
      <c r="M202" s="32">
        <v>-424</v>
      </c>
      <c r="N202" s="27">
        <v>0</v>
      </c>
    </row>
    <row r="203" spans="1:14" ht="16.5" customHeight="1" x14ac:dyDescent="0.25">
      <c r="A203" s="21">
        <v>6616</v>
      </c>
      <c r="B203" s="3" t="s">
        <v>197</v>
      </c>
      <c r="C203" s="23">
        <f t="shared" si="46"/>
        <v>70877</v>
      </c>
      <c r="D203" s="24">
        <f t="shared" si="47"/>
        <v>-33851</v>
      </c>
      <c r="E203" s="25">
        <v>-12140</v>
      </c>
      <c r="F203" s="26">
        <v>-21711</v>
      </c>
      <c r="G203" s="27">
        <v>121754</v>
      </c>
      <c r="H203" s="28">
        <f t="shared" si="35"/>
        <v>-17026</v>
      </c>
      <c r="I203" s="29">
        <v>152</v>
      </c>
      <c r="J203" s="30">
        <v>-3757</v>
      </c>
      <c r="K203" s="31">
        <v>-2871</v>
      </c>
      <c r="L203" s="31">
        <v>-9903</v>
      </c>
      <c r="M203" s="32">
        <v>-647</v>
      </c>
      <c r="N203" s="27">
        <v>0</v>
      </c>
    </row>
    <row r="204" spans="1:14" ht="16.5" customHeight="1" x14ac:dyDescent="0.25">
      <c r="A204" s="21">
        <v>6617</v>
      </c>
      <c r="B204" s="3" t="s">
        <v>198</v>
      </c>
      <c r="C204" s="23">
        <f t="shared" si="46"/>
        <v>72637</v>
      </c>
      <c r="D204" s="24">
        <f t="shared" si="47"/>
        <v>51368</v>
      </c>
      <c r="E204" s="25">
        <v>0</v>
      </c>
      <c r="F204" s="26">
        <v>51368</v>
      </c>
      <c r="G204" s="27">
        <v>21768</v>
      </c>
      <c r="H204" s="28">
        <f t="shared" si="35"/>
        <v>-499</v>
      </c>
      <c r="I204" s="29">
        <v>283</v>
      </c>
      <c r="J204" s="30">
        <v>-2583</v>
      </c>
      <c r="K204" s="31">
        <v>-375</v>
      </c>
      <c r="L204" s="31">
        <v>2475</v>
      </c>
      <c r="M204" s="32">
        <v>-299</v>
      </c>
      <c r="N204" s="27">
        <v>0</v>
      </c>
    </row>
    <row r="205" spans="1:14" ht="16.5" customHeight="1" x14ac:dyDescent="0.25">
      <c r="A205" s="21">
        <v>6618</v>
      </c>
      <c r="B205" s="41" t="s">
        <v>199</v>
      </c>
      <c r="C205" s="23">
        <f t="shared" si="46"/>
        <v>314500</v>
      </c>
      <c r="D205" s="24">
        <f t="shared" si="47"/>
        <v>0</v>
      </c>
      <c r="E205" s="25">
        <v>0</v>
      </c>
      <c r="F205" s="26">
        <v>0</v>
      </c>
      <c r="G205" s="27">
        <v>257838</v>
      </c>
      <c r="H205" s="28">
        <f t="shared" ref="H205:H268" si="48">I205+J205+K205+M205+L205</f>
        <v>56662</v>
      </c>
      <c r="I205" s="29">
        <v>-80</v>
      </c>
      <c r="J205" s="30">
        <v>3623</v>
      </c>
      <c r="K205" s="31">
        <v>-1107</v>
      </c>
      <c r="L205" s="31">
        <v>54619</v>
      </c>
      <c r="M205" s="32">
        <v>-393</v>
      </c>
      <c r="N205" s="27">
        <v>0</v>
      </c>
    </row>
    <row r="206" spans="1:14" ht="16.5" customHeight="1" x14ac:dyDescent="0.25">
      <c r="A206" s="21"/>
      <c r="B206" s="41"/>
      <c r="C206" s="33">
        <f t="shared" ref="C206:H206" si="49">SUM(C188:C205)</f>
        <v>11794752</v>
      </c>
      <c r="D206" s="33">
        <f t="shared" si="49"/>
        <v>6330337</v>
      </c>
      <c r="E206" s="33">
        <f>SUM(E188:E205)</f>
        <v>5986105</v>
      </c>
      <c r="F206" s="33">
        <f>SUM(F188:F205)</f>
        <v>344232</v>
      </c>
      <c r="G206" s="33">
        <v>1613251</v>
      </c>
      <c r="H206" s="33">
        <f t="shared" si="49"/>
        <v>3654340</v>
      </c>
      <c r="I206" s="33">
        <v>70976</v>
      </c>
      <c r="J206" s="33">
        <v>2462758</v>
      </c>
      <c r="K206" s="33">
        <v>502270</v>
      </c>
      <c r="L206" s="33">
        <v>762237</v>
      </c>
      <c r="M206" s="33">
        <v>-143901</v>
      </c>
      <c r="N206" s="33">
        <v>196824</v>
      </c>
    </row>
    <row r="207" spans="1:14" ht="16.5" customHeight="1" x14ac:dyDescent="0.3">
      <c r="A207" s="2"/>
      <c r="B207" s="35" t="s">
        <v>200</v>
      </c>
      <c r="C207" s="23"/>
      <c r="D207" s="24"/>
      <c r="E207" s="18"/>
      <c r="F207" s="19">
        <v>0</v>
      </c>
      <c r="G207" s="20"/>
      <c r="H207" s="28">
        <f t="shared" si="48"/>
        <v>0</v>
      </c>
      <c r="I207" s="29"/>
      <c r="J207" s="30"/>
      <c r="K207" s="31"/>
      <c r="L207" s="31"/>
      <c r="M207" s="32"/>
      <c r="N207" s="20">
        <v>0</v>
      </c>
    </row>
    <row r="208" spans="1:14" ht="16.5" customHeight="1" x14ac:dyDescent="0.25">
      <c r="A208" s="21">
        <v>6701</v>
      </c>
      <c r="B208" s="3" t="s">
        <v>201</v>
      </c>
      <c r="C208" s="23">
        <f t="shared" ref="C208:C214" si="50">+D208+G208+H208+N208</f>
        <v>27122</v>
      </c>
      <c r="D208" s="24">
        <f t="shared" ref="D208:D214" si="51">+E208+F208</f>
        <v>0</v>
      </c>
      <c r="E208" s="25">
        <v>0</v>
      </c>
      <c r="F208" s="26">
        <v>0</v>
      </c>
      <c r="G208" s="27">
        <v>39849</v>
      </c>
      <c r="H208" s="28">
        <f t="shared" si="48"/>
        <v>-12727</v>
      </c>
      <c r="I208" s="29">
        <v>-343</v>
      </c>
      <c r="J208" s="30">
        <v>-4762</v>
      </c>
      <c r="K208" s="31">
        <v>-1829</v>
      </c>
      <c r="L208" s="31">
        <v>-5009</v>
      </c>
      <c r="M208" s="32">
        <v>-784</v>
      </c>
      <c r="N208" s="27">
        <v>0</v>
      </c>
    </row>
    <row r="209" spans="1:14" ht="16.5" customHeight="1" x14ac:dyDescent="0.25">
      <c r="A209" s="21">
        <v>6702</v>
      </c>
      <c r="B209" s="3" t="s">
        <v>202</v>
      </c>
      <c r="C209" s="23">
        <f t="shared" si="50"/>
        <v>128749</v>
      </c>
      <c r="D209" s="24">
        <f t="shared" si="51"/>
        <v>0</v>
      </c>
      <c r="E209" s="25">
        <v>0</v>
      </c>
      <c r="F209" s="26">
        <v>0</v>
      </c>
      <c r="G209" s="27">
        <v>168501</v>
      </c>
      <c r="H209" s="28">
        <f t="shared" si="48"/>
        <v>-39752</v>
      </c>
      <c r="I209" s="29">
        <v>-592</v>
      </c>
      <c r="J209" s="30">
        <v>-13885</v>
      </c>
      <c r="K209" s="31">
        <v>-6917</v>
      </c>
      <c r="L209" s="31">
        <v>-16566</v>
      </c>
      <c r="M209" s="32">
        <v>-1792</v>
      </c>
      <c r="N209" s="27">
        <v>0</v>
      </c>
    </row>
    <row r="210" spans="1:14" ht="16.5" customHeight="1" x14ac:dyDescent="0.25">
      <c r="A210" s="21">
        <v>6703</v>
      </c>
      <c r="B210" s="3" t="s">
        <v>203</v>
      </c>
      <c r="C210" s="23">
        <f t="shared" si="50"/>
        <v>85788</v>
      </c>
      <c r="D210" s="24">
        <f t="shared" si="51"/>
        <v>0</v>
      </c>
      <c r="E210" s="25">
        <v>0</v>
      </c>
      <c r="F210" s="26">
        <v>0</v>
      </c>
      <c r="G210" s="27">
        <v>100662</v>
      </c>
      <c r="H210" s="28">
        <f t="shared" si="48"/>
        <v>-14874</v>
      </c>
      <c r="I210" s="29">
        <v>-666</v>
      </c>
      <c r="J210" s="30">
        <v>5473</v>
      </c>
      <c r="K210" s="31">
        <v>-4502</v>
      </c>
      <c r="L210" s="31">
        <v>-13660</v>
      </c>
      <c r="M210" s="32">
        <v>-1519</v>
      </c>
      <c r="N210" s="27">
        <v>0</v>
      </c>
    </row>
    <row r="211" spans="1:14" ht="16.5" customHeight="1" x14ac:dyDescent="0.25">
      <c r="A211" s="21">
        <v>6704</v>
      </c>
      <c r="B211" s="3" t="s">
        <v>204</v>
      </c>
      <c r="C211" s="23">
        <f t="shared" si="50"/>
        <v>114718</v>
      </c>
      <c r="D211" s="24">
        <f t="shared" si="51"/>
        <v>0</v>
      </c>
      <c r="E211" s="25">
        <v>0</v>
      </c>
      <c r="F211" s="26">
        <v>0</v>
      </c>
      <c r="G211" s="27">
        <v>103618</v>
      </c>
      <c r="H211" s="28">
        <f t="shared" si="48"/>
        <v>11100</v>
      </c>
      <c r="I211" s="29">
        <v>536</v>
      </c>
      <c r="J211" s="30">
        <v>1338</v>
      </c>
      <c r="K211" s="31">
        <v>133</v>
      </c>
      <c r="L211" s="31">
        <v>7347</v>
      </c>
      <c r="M211" s="32">
        <v>1746</v>
      </c>
      <c r="N211" s="27">
        <v>0</v>
      </c>
    </row>
    <row r="212" spans="1:14" ht="16.5" customHeight="1" x14ac:dyDescent="0.25">
      <c r="A212" s="21">
        <v>6705</v>
      </c>
      <c r="B212" s="3" t="s">
        <v>205</v>
      </c>
      <c r="C212" s="23">
        <f t="shared" si="50"/>
        <v>341370</v>
      </c>
      <c r="D212" s="24">
        <f t="shared" si="51"/>
        <v>11035</v>
      </c>
      <c r="E212" s="25">
        <v>11035</v>
      </c>
      <c r="F212" s="26">
        <v>0</v>
      </c>
      <c r="G212" s="27">
        <v>336063</v>
      </c>
      <c r="H212" s="28">
        <f t="shared" si="48"/>
        <v>-18153</v>
      </c>
      <c r="I212" s="29">
        <v>380</v>
      </c>
      <c r="J212" s="30">
        <v>47139</v>
      </c>
      <c r="K212" s="31">
        <v>-33258</v>
      </c>
      <c r="L212" s="31">
        <v>-35056</v>
      </c>
      <c r="M212" s="32">
        <v>2642</v>
      </c>
      <c r="N212" s="27">
        <v>12425</v>
      </c>
    </row>
    <row r="213" spans="1:14" ht="16.5" customHeight="1" x14ac:dyDescent="0.25">
      <c r="A213" s="21">
        <v>6706</v>
      </c>
      <c r="B213" s="3" t="s">
        <v>206</v>
      </c>
      <c r="C213" s="23">
        <f t="shared" si="50"/>
        <v>51872</v>
      </c>
      <c r="D213" s="24">
        <f t="shared" si="51"/>
        <v>0</v>
      </c>
      <c r="E213" s="25">
        <v>0</v>
      </c>
      <c r="F213" s="26">
        <v>0</v>
      </c>
      <c r="G213" s="27">
        <v>60222</v>
      </c>
      <c r="H213" s="28">
        <f t="shared" si="48"/>
        <v>-8350</v>
      </c>
      <c r="I213" s="29">
        <v>-334</v>
      </c>
      <c r="J213" s="30">
        <v>-2841</v>
      </c>
      <c r="K213" s="31">
        <v>-1040</v>
      </c>
      <c r="L213" s="31">
        <v>-3340</v>
      </c>
      <c r="M213" s="32">
        <v>-795</v>
      </c>
      <c r="N213" s="27">
        <v>0</v>
      </c>
    </row>
    <row r="214" spans="1:14" ht="16.5" customHeight="1" x14ac:dyDescent="0.25">
      <c r="A214" s="21">
        <v>6707</v>
      </c>
      <c r="B214" s="3" t="s">
        <v>207</v>
      </c>
      <c r="C214" s="23">
        <f t="shared" si="50"/>
        <v>5059</v>
      </c>
      <c r="D214" s="24">
        <f t="shared" si="51"/>
        <v>0</v>
      </c>
      <c r="E214" s="25">
        <v>0</v>
      </c>
      <c r="F214" s="26">
        <v>0</v>
      </c>
      <c r="G214" s="27">
        <v>13132</v>
      </c>
      <c r="H214" s="28">
        <f t="shared" si="48"/>
        <v>-8073</v>
      </c>
      <c r="I214" s="29">
        <v>-298</v>
      </c>
      <c r="J214" s="30">
        <v>-425</v>
      </c>
      <c r="K214" s="31">
        <v>-1153</v>
      </c>
      <c r="L214" s="31">
        <v>-5076</v>
      </c>
      <c r="M214" s="32">
        <v>-1121</v>
      </c>
      <c r="N214" s="27">
        <v>0</v>
      </c>
    </row>
    <row r="215" spans="1:14" ht="16.5" customHeight="1" x14ac:dyDescent="0.25">
      <c r="A215" s="21"/>
      <c r="B215" s="3"/>
      <c r="C215" s="33">
        <f t="shared" ref="C215:H215" si="52">SUM(C208:C214)</f>
        <v>754678</v>
      </c>
      <c r="D215" s="33">
        <f t="shared" si="52"/>
        <v>11035</v>
      </c>
      <c r="E215" s="33">
        <f>SUM(E208:E214)</f>
        <v>11035</v>
      </c>
      <c r="F215" s="33">
        <f>SUM(F208:F214)</f>
        <v>0</v>
      </c>
      <c r="G215" s="33">
        <v>822047</v>
      </c>
      <c r="H215" s="33">
        <f t="shared" si="52"/>
        <v>-90829</v>
      </c>
      <c r="I215" s="33">
        <v>-1317</v>
      </c>
      <c r="J215" s="33">
        <v>32037</v>
      </c>
      <c r="K215" s="33">
        <v>-48566</v>
      </c>
      <c r="L215" s="33">
        <v>-71360</v>
      </c>
      <c r="M215" s="33">
        <v>-1623</v>
      </c>
      <c r="N215" s="33">
        <v>12425</v>
      </c>
    </row>
    <row r="216" spans="1:14" ht="16.5" customHeight="1" x14ac:dyDescent="0.3">
      <c r="A216" s="2"/>
      <c r="B216" s="35" t="s">
        <v>208</v>
      </c>
      <c r="C216" s="23"/>
      <c r="D216" s="24"/>
      <c r="E216" s="18"/>
      <c r="F216" s="19">
        <v>0</v>
      </c>
      <c r="G216" s="20"/>
      <c r="H216" s="28">
        <f t="shared" si="48"/>
        <v>0</v>
      </c>
      <c r="I216" s="29"/>
      <c r="J216" s="30"/>
      <c r="K216" s="31"/>
      <c r="L216" s="31"/>
      <c r="M216" s="32"/>
      <c r="N216" s="20">
        <v>0</v>
      </c>
    </row>
    <row r="217" spans="1:14" ht="16.5" customHeight="1" x14ac:dyDescent="0.25">
      <c r="A217" s="21">
        <v>6801</v>
      </c>
      <c r="B217" s="3" t="s">
        <v>209</v>
      </c>
      <c r="C217" s="23">
        <f t="shared" ref="C217:C224" si="53">+D217+G217+H217+N217</f>
        <v>12915</v>
      </c>
      <c r="D217" s="24">
        <f t="shared" ref="D217:D224" si="54">+E217+F217</f>
        <v>0</v>
      </c>
      <c r="E217" s="25">
        <v>0</v>
      </c>
      <c r="F217" s="26">
        <v>0</v>
      </c>
      <c r="G217" s="27">
        <v>19659</v>
      </c>
      <c r="H217" s="28">
        <f t="shared" si="48"/>
        <v>-6744</v>
      </c>
      <c r="I217" s="29">
        <v>-119</v>
      </c>
      <c r="J217" s="30">
        <v>-2272</v>
      </c>
      <c r="K217" s="31">
        <v>-415</v>
      </c>
      <c r="L217" s="31">
        <v>-3638</v>
      </c>
      <c r="M217" s="32">
        <v>-300</v>
      </c>
      <c r="N217" s="27">
        <v>0</v>
      </c>
    </row>
    <row r="218" spans="1:14" ht="16.5" customHeight="1" x14ac:dyDescent="0.25">
      <c r="A218" s="21">
        <v>6802</v>
      </c>
      <c r="B218" s="3" t="s">
        <v>53</v>
      </c>
      <c r="C218" s="23">
        <f t="shared" si="53"/>
        <v>172195</v>
      </c>
      <c r="D218" s="24">
        <f t="shared" si="54"/>
        <v>3696</v>
      </c>
      <c r="E218" s="25">
        <v>3696</v>
      </c>
      <c r="F218" s="26">
        <v>0</v>
      </c>
      <c r="G218" s="27">
        <v>88885</v>
      </c>
      <c r="H218" s="28">
        <f t="shared" si="48"/>
        <v>79614</v>
      </c>
      <c r="I218" s="29">
        <v>2834</v>
      </c>
      <c r="J218" s="30">
        <v>147254</v>
      </c>
      <c r="K218" s="31">
        <v>-16557</v>
      </c>
      <c r="L218" s="31">
        <v>-50191</v>
      </c>
      <c r="M218" s="32">
        <v>-3726</v>
      </c>
      <c r="N218" s="27">
        <v>0</v>
      </c>
    </row>
    <row r="219" spans="1:14" ht="16.5" customHeight="1" x14ac:dyDescent="0.25">
      <c r="A219" s="21">
        <v>6803</v>
      </c>
      <c r="B219" s="3" t="s">
        <v>210</v>
      </c>
      <c r="C219" s="23">
        <f t="shared" si="53"/>
        <v>15490</v>
      </c>
      <c r="D219" s="24">
        <f t="shared" si="54"/>
        <v>0</v>
      </c>
      <c r="E219" s="25">
        <v>0</v>
      </c>
      <c r="F219" s="26">
        <v>0</v>
      </c>
      <c r="G219" s="27">
        <v>32141</v>
      </c>
      <c r="H219" s="28">
        <f t="shared" si="48"/>
        <v>-16651</v>
      </c>
      <c r="I219" s="29">
        <v>89</v>
      </c>
      <c r="J219" s="30">
        <v>-6638</v>
      </c>
      <c r="K219" s="31">
        <v>-1991</v>
      </c>
      <c r="L219" s="31">
        <v>-7346</v>
      </c>
      <c r="M219" s="32">
        <v>-765</v>
      </c>
      <c r="N219" s="27">
        <v>0</v>
      </c>
    </row>
    <row r="220" spans="1:14" ht="16.5" customHeight="1" x14ac:dyDescent="0.25">
      <c r="A220" s="21">
        <v>6804</v>
      </c>
      <c r="B220" s="3" t="s">
        <v>211</v>
      </c>
      <c r="C220" s="23">
        <f t="shared" si="53"/>
        <v>105732</v>
      </c>
      <c r="D220" s="24">
        <f t="shared" si="54"/>
        <v>0</v>
      </c>
      <c r="E220" s="25">
        <v>0</v>
      </c>
      <c r="F220" s="26">
        <v>0</v>
      </c>
      <c r="G220" s="27">
        <v>123475</v>
      </c>
      <c r="H220" s="28">
        <f t="shared" si="48"/>
        <v>-17743</v>
      </c>
      <c r="I220" s="29">
        <v>-199</v>
      </c>
      <c r="J220" s="30">
        <v>-5340</v>
      </c>
      <c r="K220" s="31">
        <v>-2940</v>
      </c>
      <c r="L220" s="31">
        <v>-8664</v>
      </c>
      <c r="M220" s="32">
        <v>-600</v>
      </c>
      <c r="N220" s="27">
        <v>0</v>
      </c>
    </row>
    <row r="221" spans="1:14" ht="16.5" customHeight="1" x14ac:dyDescent="0.25">
      <c r="A221" s="21">
        <v>6805</v>
      </c>
      <c r="B221" s="3" t="s">
        <v>212</v>
      </c>
      <c r="C221" s="23">
        <f t="shared" si="53"/>
        <v>52238</v>
      </c>
      <c r="D221" s="24">
        <f t="shared" si="54"/>
        <v>25097</v>
      </c>
      <c r="E221" s="25">
        <v>0</v>
      </c>
      <c r="F221" s="26">
        <v>25097</v>
      </c>
      <c r="G221" s="27">
        <v>36567</v>
      </c>
      <c r="H221" s="28">
        <f t="shared" si="48"/>
        <v>-9426</v>
      </c>
      <c r="I221" s="36">
        <v>-179</v>
      </c>
      <c r="J221" s="37">
        <v>-2521</v>
      </c>
      <c r="K221" s="38">
        <v>-452</v>
      </c>
      <c r="L221" s="38">
        <v>-5941</v>
      </c>
      <c r="M221" s="39">
        <v>-333</v>
      </c>
      <c r="N221" s="27">
        <v>0</v>
      </c>
    </row>
    <row r="222" spans="1:14" ht="16.5" customHeight="1" x14ac:dyDescent="0.25">
      <c r="A222" s="21">
        <v>6806</v>
      </c>
      <c r="B222" s="3" t="s">
        <v>213</v>
      </c>
      <c r="C222" s="23">
        <f t="shared" si="53"/>
        <v>5110152</v>
      </c>
      <c r="D222" s="24">
        <f t="shared" si="54"/>
        <v>2437595</v>
      </c>
      <c r="E222" s="25">
        <v>2400473</v>
      </c>
      <c r="F222" s="26">
        <v>37122</v>
      </c>
      <c r="G222" s="27">
        <v>361675</v>
      </c>
      <c r="H222" s="28">
        <f t="shared" si="48"/>
        <v>2219433</v>
      </c>
      <c r="I222" s="36">
        <v>1119</v>
      </c>
      <c r="J222" s="37">
        <v>2137771</v>
      </c>
      <c r="K222" s="38">
        <v>-13269</v>
      </c>
      <c r="L222" s="38">
        <v>102814</v>
      </c>
      <c r="M222" s="39">
        <v>-9002</v>
      </c>
      <c r="N222" s="27">
        <v>91449</v>
      </c>
    </row>
    <row r="223" spans="1:14" ht="16.5" customHeight="1" x14ac:dyDescent="0.25">
      <c r="A223" s="21">
        <v>6807</v>
      </c>
      <c r="B223" s="3" t="s">
        <v>214</v>
      </c>
      <c r="C223" s="23">
        <f t="shared" si="53"/>
        <v>47804</v>
      </c>
      <c r="D223" s="24">
        <f t="shared" si="54"/>
        <v>11215</v>
      </c>
      <c r="E223" s="25">
        <v>0</v>
      </c>
      <c r="F223" s="26">
        <v>11215</v>
      </c>
      <c r="G223" s="27">
        <v>50092</v>
      </c>
      <c r="H223" s="28">
        <f t="shared" si="48"/>
        <v>-13503</v>
      </c>
      <c r="I223" s="29">
        <v>-269</v>
      </c>
      <c r="J223" s="30">
        <v>-5194</v>
      </c>
      <c r="K223" s="31">
        <v>-1446</v>
      </c>
      <c r="L223" s="31">
        <v>-6124</v>
      </c>
      <c r="M223" s="32">
        <v>-470</v>
      </c>
      <c r="N223" s="27">
        <v>0</v>
      </c>
    </row>
    <row r="224" spans="1:14" ht="16.5" customHeight="1" x14ac:dyDescent="0.25">
      <c r="A224" s="21">
        <v>6808</v>
      </c>
      <c r="B224" s="3" t="s">
        <v>215</v>
      </c>
      <c r="C224" s="23">
        <f t="shared" si="53"/>
        <v>7887</v>
      </c>
      <c r="D224" s="24">
        <f t="shared" si="54"/>
        <v>546</v>
      </c>
      <c r="E224" s="25">
        <v>0</v>
      </c>
      <c r="F224" s="26">
        <v>546</v>
      </c>
      <c r="G224" s="27">
        <v>8421</v>
      </c>
      <c r="H224" s="28">
        <f t="shared" si="48"/>
        <v>-1080</v>
      </c>
      <c r="I224" s="29">
        <v>2480</v>
      </c>
      <c r="J224" s="30">
        <v>28</v>
      </c>
      <c r="K224" s="31">
        <v>-632</v>
      </c>
      <c r="L224" s="31">
        <v>-2657</v>
      </c>
      <c r="M224" s="32">
        <v>-299</v>
      </c>
      <c r="N224" s="27">
        <v>0</v>
      </c>
    </row>
    <row r="225" spans="1:14" ht="16.5" customHeight="1" x14ac:dyDescent="0.25">
      <c r="A225" s="21"/>
      <c r="B225" s="3"/>
      <c r="C225" s="33">
        <f t="shared" ref="C225:H225" si="55">SUM(C217:C224)</f>
        <v>5524413</v>
      </c>
      <c r="D225" s="33">
        <f t="shared" si="55"/>
        <v>2478149</v>
      </c>
      <c r="E225" s="33">
        <f>SUM(E217:E224)</f>
        <v>2404169</v>
      </c>
      <c r="F225" s="33">
        <f>SUM(F217:F224)</f>
        <v>73980</v>
      </c>
      <c r="G225" s="33">
        <v>720915</v>
      </c>
      <c r="H225" s="33">
        <f t="shared" si="55"/>
        <v>2233900</v>
      </c>
      <c r="I225" s="33">
        <v>5756</v>
      </c>
      <c r="J225" s="33">
        <v>2263088</v>
      </c>
      <c r="K225" s="33">
        <v>-37702</v>
      </c>
      <c r="L225" s="33">
        <v>18253</v>
      </c>
      <c r="M225" s="33">
        <v>-15495</v>
      </c>
      <c r="N225" s="33">
        <v>91449</v>
      </c>
    </row>
    <row r="226" spans="1:14" ht="16.5" customHeight="1" x14ac:dyDescent="0.3">
      <c r="A226" s="2"/>
      <c r="B226" s="35" t="s">
        <v>216</v>
      </c>
      <c r="C226" s="23"/>
      <c r="D226" s="24"/>
      <c r="E226" s="18"/>
      <c r="F226" s="19">
        <v>0</v>
      </c>
      <c r="G226" s="20"/>
      <c r="H226" s="28">
        <f t="shared" si="48"/>
        <v>0</v>
      </c>
      <c r="I226" s="29"/>
      <c r="J226" s="30"/>
      <c r="K226" s="31"/>
      <c r="L226" s="31"/>
      <c r="M226" s="32"/>
      <c r="N226" s="20">
        <v>0</v>
      </c>
    </row>
    <row r="227" spans="1:14" ht="16.5" customHeight="1" x14ac:dyDescent="0.25">
      <c r="A227" s="21">
        <v>6901</v>
      </c>
      <c r="B227" s="3" t="s">
        <v>217</v>
      </c>
      <c r="C227" s="23">
        <f t="shared" ref="C227:C233" si="56">+D227+G227+H227+N227</f>
        <v>46061</v>
      </c>
      <c r="D227" s="24">
        <f t="shared" ref="D227:D233" si="57">+E227+F227</f>
        <v>0</v>
      </c>
      <c r="E227" s="25">
        <v>0</v>
      </c>
      <c r="F227" s="26">
        <v>0</v>
      </c>
      <c r="G227" s="27">
        <v>49460</v>
      </c>
      <c r="H227" s="28">
        <f t="shared" si="48"/>
        <v>-3399</v>
      </c>
      <c r="I227" s="29">
        <v>-90</v>
      </c>
      <c r="J227" s="30">
        <v>-1111</v>
      </c>
      <c r="K227" s="31">
        <v>-306</v>
      </c>
      <c r="L227" s="31">
        <v>-1579</v>
      </c>
      <c r="M227" s="32">
        <v>-313</v>
      </c>
      <c r="N227" s="27">
        <v>0</v>
      </c>
    </row>
    <row r="228" spans="1:14" ht="16.5" customHeight="1" x14ac:dyDescent="0.25">
      <c r="A228" s="40">
        <v>6902</v>
      </c>
      <c r="B228" s="41" t="s">
        <v>218</v>
      </c>
      <c r="C228" s="23">
        <f t="shared" si="56"/>
        <v>113213</v>
      </c>
      <c r="D228" s="24">
        <f t="shared" si="57"/>
        <v>0</v>
      </c>
      <c r="E228" s="25">
        <v>0</v>
      </c>
      <c r="F228" s="26">
        <v>0</v>
      </c>
      <c r="G228" s="27">
        <v>118209</v>
      </c>
      <c r="H228" s="28">
        <f t="shared" si="48"/>
        <v>-4996</v>
      </c>
      <c r="I228" s="29">
        <v>-209</v>
      </c>
      <c r="J228" s="30">
        <v>-6496</v>
      </c>
      <c r="K228" s="31">
        <v>-1011</v>
      </c>
      <c r="L228" s="31">
        <v>3515</v>
      </c>
      <c r="M228" s="32">
        <v>-795</v>
      </c>
      <c r="N228" s="27">
        <v>0</v>
      </c>
    </row>
    <row r="229" spans="1:14" ht="16.5" customHeight="1" x14ac:dyDescent="0.25">
      <c r="A229" s="40">
        <v>6903</v>
      </c>
      <c r="B229" s="41" t="s">
        <v>219</v>
      </c>
      <c r="C229" s="23">
        <f t="shared" si="56"/>
        <v>265166</v>
      </c>
      <c r="D229" s="24">
        <f t="shared" si="57"/>
        <v>0</v>
      </c>
      <c r="E229" s="25">
        <v>0</v>
      </c>
      <c r="F229" s="26">
        <v>0</v>
      </c>
      <c r="G229" s="27">
        <v>309788</v>
      </c>
      <c r="H229" s="28">
        <f t="shared" si="48"/>
        <v>-44622</v>
      </c>
      <c r="I229" s="29">
        <v>-543</v>
      </c>
      <c r="J229" s="30">
        <v>-31072</v>
      </c>
      <c r="K229" s="31">
        <v>-12438</v>
      </c>
      <c r="L229" s="31">
        <v>5768</v>
      </c>
      <c r="M229" s="32">
        <v>-6337</v>
      </c>
      <c r="N229" s="27">
        <v>0</v>
      </c>
    </row>
    <row r="230" spans="1:14" ht="16.5" customHeight="1" x14ac:dyDescent="0.25">
      <c r="A230" s="21">
        <v>6904</v>
      </c>
      <c r="B230" s="3" t="s">
        <v>220</v>
      </c>
      <c r="C230" s="23">
        <f t="shared" si="56"/>
        <v>98479</v>
      </c>
      <c r="D230" s="24">
        <f t="shared" si="57"/>
        <v>-26579</v>
      </c>
      <c r="E230" s="25">
        <v>0</v>
      </c>
      <c r="F230" s="26">
        <v>-26579</v>
      </c>
      <c r="G230" s="27">
        <v>131702</v>
      </c>
      <c r="H230" s="28">
        <f t="shared" si="48"/>
        <v>-6644</v>
      </c>
      <c r="I230" s="29">
        <v>-72</v>
      </c>
      <c r="J230" s="30">
        <v>-3611</v>
      </c>
      <c r="K230" s="31">
        <v>-1473</v>
      </c>
      <c r="L230" s="31">
        <v>-1139</v>
      </c>
      <c r="M230" s="32">
        <v>-349</v>
      </c>
      <c r="N230" s="27">
        <v>0</v>
      </c>
    </row>
    <row r="231" spans="1:14" ht="16.5" customHeight="1" x14ac:dyDescent="0.25">
      <c r="A231" s="21">
        <v>6905</v>
      </c>
      <c r="B231" s="3" t="s">
        <v>221</v>
      </c>
      <c r="C231" s="23">
        <f t="shared" si="56"/>
        <v>448617</v>
      </c>
      <c r="D231" s="24">
        <f t="shared" si="57"/>
        <v>29677</v>
      </c>
      <c r="E231" s="25">
        <v>32974</v>
      </c>
      <c r="F231" s="26">
        <v>-3297</v>
      </c>
      <c r="G231" s="27">
        <v>214442</v>
      </c>
      <c r="H231" s="28">
        <f t="shared" si="48"/>
        <v>182306</v>
      </c>
      <c r="I231" s="29">
        <v>-1709</v>
      </c>
      <c r="J231" s="37">
        <v>49731</v>
      </c>
      <c r="K231" s="38">
        <v>5793</v>
      </c>
      <c r="L231" s="38">
        <v>139072</v>
      </c>
      <c r="M231" s="39">
        <v>-10581</v>
      </c>
      <c r="N231" s="27">
        <v>22192</v>
      </c>
    </row>
    <row r="232" spans="1:14" ht="16.5" customHeight="1" x14ac:dyDescent="0.25">
      <c r="A232" s="21">
        <v>6906</v>
      </c>
      <c r="B232" s="3" t="s">
        <v>222</v>
      </c>
      <c r="C232" s="23">
        <f t="shared" si="56"/>
        <v>131649</v>
      </c>
      <c r="D232" s="24">
        <f t="shared" si="57"/>
        <v>3327</v>
      </c>
      <c r="E232" s="25">
        <v>0</v>
      </c>
      <c r="F232" s="26">
        <v>3327</v>
      </c>
      <c r="G232" s="27">
        <v>109341</v>
      </c>
      <c r="H232" s="28">
        <f t="shared" si="48"/>
        <v>18981</v>
      </c>
      <c r="I232" s="36">
        <v>-120</v>
      </c>
      <c r="J232" s="37">
        <v>-5163</v>
      </c>
      <c r="K232" s="38">
        <v>3891</v>
      </c>
      <c r="L232" s="38">
        <v>22554</v>
      </c>
      <c r="M232" s="39">
        <v>-2181</v>
      </c>
      <c r="N232" s="27">
        <v>0</v>
      </c>
    </row>
    <row r="233" spans="1:14" ht="16.5" customHeight="1" x14ac:dyDescent="0.25">
      <c r="A233" s="21">
        <v>6907</v>
      </c>
      <c r="B233" s="3" t="s">
        <v>223</v>
      </c>
      <c r="C233" s="23">
        <f t="shared" si="56"/>
        <v>441045</v>
      </c>
      <c r="D233" s="24">
        <f t="shared" si="57"/>
        <v>150039</v>
      </c>
      <c r="E233" s="25">
        <v>79396</v>
      </c>
      <c r="F233" s="26">
        <v>70643</v>
      </c>
      <c r="G233" s="27">
        <v>198605</v>
      </c>
      <c r="H233" s="28">
        <f t="shared" si="48"/>
        <v>92322</v>
      </c>
      <c r="I233" s="29">
        <v>-676</v>
      </c>
      <c r="J233" s="30">
        <v>32841</v>
      </c>
      <c r="K233" s="31">
        <v>80430</v>
      </c>
      <c r="L233" s="31">
        <v>-15642</v>
      </c>
      <c r="M233" s="32">
        <v>-4631</v>
      </c>
      <c r="N233" s="27">
        <v>79</v>
      </c>
    </row>
    <row r="234" spans="1:14" ht="16.5" customHeight="1" x14ac:dyDescent="0.25">
      <c r="A234" s="21"/>
      <c r="B234" s="3"/>
      <c r="C234" s="33">
        <f t="shared" ref="C234:H234" si="58">SUM(C227:C233)</f>
        <v>1544230</v>
      </c>
      <c r="D234" s="33">
        <f t="shared" si="58"/>
        <v>156464</v>
      </c>
      <c r="E234" s="33">
        <f>SUM(E227:E233)</f>
        <v>112370</v>
      </c>
      <c r="F234" s="33">
        <f>SUM(F227:F233)</f>
        <v>44094</v>
      </c>
      <c r="G234" s="33">
        <v>1131547</v>
      </c>
      <c r="H234" s="33">
        <f t="shared" si="58"/>
        <v>233948</v>
      </c>
      <c r="I234" s="33">
        <v>-3419</v>
      </c>
      <c r="J234" s="33">
        <v>35119</v>
      </c>
      <c r="K234" s="33">
        <v>74886</v>
      </c>
      <c r="L234" s="33">
        <v>152549</v>
      </c>
      <c r="M234" s="33">
        <v>-25187</v>
      </c>
      <c r="N234" s="33">
        <v>22271</v>
      </c>
    </row>
    <row r="235" spans="1:14" ht="16.5" customHeight="1" x14ac:dyDescent="0.3">
      <c r="A235" s="2"/>
      <c r="B235" s="35" t="s">
        <v>224</v>
      </c>
      <c r="C235" s="23"/>
      <c r="D235" s="24"/>
      <c r="E235" s="18"/>
      <c r="F235" s="19">
        <v>0</v>
      </c>
      <c r="G235" s="20"/>
      <c r="H235" s="28">
        <f t="shared" si="48"/>
        <v>0</v>
      </c>
      <c r="I235" s="29"/>
      <c r="J235" s="30"/>
      <c r="K235" s="31"/>
      <c r="L235" s="31"/>
      <c r="M235" s="32"/>
      <c r="N235" s="20">
        <v>0</v>
      </c>
    </row>
    <row r="236" spans="1:14" ht="16.5" customHeight="1" x14ac:dyDescent="0.25">
      <c r="A236" s="21">
        <v>7001</v>
      </c>
      <c r="B236" s="3" t="s">
        <v>225</v>
      </c>
      <c r="C236" s="23">
        <f>+D236+G236+H236+N236</f>
        <v>66802</v>
      </c>
      <c r="D236" s="24">
        <f>+E236+F236</f>
        <v>280</v>
      </c>
      <c r="E236" s="25">
        <v>0</v>
      </c>
      <c r="F236" s="26">
        <v>280</v>
      </c>
      <c r="G236" s="27">
        <v>93824</v>
      </c>
      <c r="H236" s="28">
        <f t="shared" si="48"/>
        <v>-27341</v>
      </c>
      <c r="I236" s="29">
        <v>-296</v>
      </c>
      <c r="J236" s="30">
        <v>-9001</v>
      </c>
      <c r="K236" s="31">
        <v>-6036</v>
      </c>
      <c r="L236" s="31">
        <v>-11051</v>
      </c>
      <c r="M236" s="32">
        <v>-957</v>
      </c>
      <c r="N236" s="27">
        <v>39</v>
      </c>
    </row>
    <row r="237" spans="1:14" ht="16.5" customHeight="1" x14ac:dyDescent="0.25">
      <c r="A237" s="21">
        <v>7002</v>
      </c>
      <c r="B237" s="3" t="s">
        <v>226</v>
      </c>
      <c r="C237" s="23">
        <f>+D237+G237+H237+N237</f>
        <v>142126</v>
      </c>
      <c r="D237" s="24">
        <f>+E237+F237</f>
        <v>0</v>
      </c>
      <c r="E237" s="25">
        <v>0</v>
      </c>
      <c r="F237" s="26">
        <v>0</v>
      </c>
      <c r="G237" s="27">
        <v>232134</v>
      </c>
      <c r="H237" s="28">
        <f t="shared" si="48"/>
        <v>-90008</v>
      </c>
      <c r="I237" s="29">
        <v>-605</v>
      </c>
      <c r="J237" s="30">
        <v>-42347</v>
      </c>
      <c r="K237" s="31">
        <v>-14404</v>
      </c>
      <c r="L237" s="31">
        <v>-30998</v>
      </c>
      <c r="M237" s="32">
        <v>-1654</v>
      </c>
      <c r="N237" s="27">
        <v>0</v>
      </c>
    </row>
    <row r="238" spans="1:14" ht="16.5" customHeight="1" x14ac:dyDescent="0.25">
      <c r="A238" s="21">
        <v>7003</v>
      </c>
      <c r="B238" s="3" t="s">
        <v>227</v>
      </c>
      <c r="C238" s="23">
        <f>+D238+G238+H238+N238</f>
        <v>2454231</v>
      </c>
      <c r="D238" s="24">
        <f>+E238+F238</f>
        <v>930167</v>
      </c>
      <c r="E238" s="25">
        <v>901262</v>
      </c>
      <c r="F238" s="26">
        <v>28905</v>
      </c>
      <c r="G238" s="27">
        <v>380598</v>
      </c>
      <c r="H238" s="28">
        <f t="shared" si="48"/>
        <v>1086720</v>
      </c>
      <c r="I238" s="29">
        <v>36127</v>
      </c>
      <c r="J238" s="30">
        <v>1223535</v>
      </c>
      <c r="K238" s="31">
        <v>-222559</v>
      </c>
      <c r="L238" s="31">
        <v>72657</v>
      </c>
      <c r="M238" s="32">
        <v>-23040</v>
      </c>
      <c r="N238" s="27">
        <v>56746</v>
      </c>
    </row>
    <row r="239" spans="1:14" ht="16.5" customHeight="1" x14ac:dyDescent="0.25">
      <c r="A239" s="21">
        <v>7004</v>
      </c>
      <c r="B239" s="3" t="s">
        <v>228</v>
      </c>
      <c r="C239" s="23">
        <f>+D239+G239+H239+N239</f>
        <v>64414</v>
      </c>
      <c r="D239" s="24">
        <f>+E239+F239</f>
        <v>21369</v>
      </c>
      <c r="E239" s="25">
        <v>7500</v>
      </c>
      <c r="F239" s="26">
        <v>13869</v>
      </c>
      <c r="G239" s="27">
        <v>26476</v>
      </c>
      <c r="H239" s="28">
        <f t="shared" si="48"/>
        <v>16569</v>
      </c>
      <c r="I239" s="29">
        <v>409</v>
      </c>
      <c r="J239" s="30">
        <v>11876</v>
      </c>
      <c r="K239" s="31">
        <v>-3171</v>
      </c>
      <c r="L239" s="31">
        <v>8128</v>
      </c>
      <c r="M239" s="32">
        <v>-673</v>
      </c>
      <c r="N239" s="27">
        <v>0</v>
      </c>
    </row>
    <row r="240" spans="1:14" ht="16.5" customHeight="1" x14ac:dyDescent="0.25">
      <c r="A240" s="21"/>
      <c r="B240" s="3"/>
      <c r="C240" s="33">
        <f t="shared" ref="C240:H240" si="59">SUM(C236:C239)</f>
        <v>2727573</v>
      </c>
      <c r="D240" s="33">
        <f t="shared" si="59"/>
        <v>951816</v>
      </c>
      <c r="E240" s="33">
        <f>SUM(E236:E239)</f>
        <v>908762</v>
      </c>
      <c r="F240" s="33">
        <f>SUM(F236:F239)</f>
        <v>43054</v>
      </c>
      <c r="G240" s="33">
        <v>733032</v>
      </c>
      <c r="H240" s="33">
        <f t="shared" si="59"/>
        <v>985940</v>
      </c>
      <c r="I240" s="33">
        <v>35635</v>
      </c>
      <c r="J240" s="33">
        <v>1184063</v>
      </c>
      <c r="K240" s="33">
        <v>-246170</v>
      </c>
      <c r="L240" s="33">
        <v>38736</v>
      </c>
      <c r="M240" s="33">
        <v>-26324</v>
      </c>
      <c r="N240" s="33">
        <v>56785</v>
      </c>
    </row>
    <row r="241" spans="1:14" ht="16.5" customHeight="1" x14ac:dyDescent="0.3">
      <c r="A241" s="2"/>
      <c r="B241" s="35" t="s">
        <v>229</v>
      </c>
      <c r="C241" s="23"/>
      <c r="D241" s="24"/>
      <c r="E241" s="18"/>
      <c r="F241" s="19">
        <v>0</v>
      </c>
      <c r="G241" s="20"/>
      <c r="H241" s="28">
        <f t="shared" si="48"/>
        <v>0</v>
      </c>
      <c r="I241" s="29"/>
      <c r="J241" s="30"/>
      <c r="K241" s="31"/>
      <c r="L241" s="31"/>
      <c r="M241" s="32"/>
      <c r="N241" s="20">
        <v>0</v>
      </c>
    </row>
    <row r="242" spans="1:14" ht="16.5" customHeight="1" x14ac:dyDescent="0.25">
      <c r="A242" s="21">
        <v>7101</v>
      </c>
      <c r="B242" s="3" t="s">
        <v>230</v>
      </c>
      <c r="C242" s="23">
        <f t="shared" ref="C242:C251" si="60">+D242+G242+H242+N242</f>
        <v>87495</v>
      </c>
      <c r="D242" s="24">
        <f t="shared" ref="D242:D251" si="61">+E242+F242</f>
        <v>32209</v>
      </c>
      <c r="E242" s="25">
        <v>0</v>
      </c>
      <c r="F242" s="26">
        <v>32209</v>
      </c>
      <c r="G242" s="27">
        <v>42090</v>
      </c>
      <c r="H242" s="28">
        <f t="shared" si="48"/>
        <v>13196</v>
      </c>
      <c r="I242" s="36">
        <v>-477</v>
      </c>
      <c r="J242" s="37">
        <v>-2505</v>
      </c>
      <c r="K242" s="38">
        <v>3108</v>
      </c>
      <c r="L242" s="38">
        <v>13397</v>
      </c>
      <c r="M242" s="39">
        <v>-327</v>
      </c>
      <c r="N242" s="27">
        <v>0</v>
      </c>
    </row>
    <row r="243" spans="1:14" ht="16.5" customHeight="1" x14ac:dyDescent="0.25">
      <c r="A243" s="21">
        <v>7102</v>
      </c>
      <c r="B243" s="3" t="s">
        <v>231</v>
      </c>
      <c r="C243" s="23">
        <f t="shared" si="60"/>
        <v>670</v>
      </c>
      <c r="D243" s="24">
        <f t="shared" si="61"/>
        <v>0</v>
      </c>
      <c r="E243" s="25">
        <v>0</v>
      </c>
      <c r="F243" s="26">
        <v>0</v>
      </c>
      <c r="G243" s="27">
        <v>3994</v>
      </c>
      <c r="H243" s="28">
        <f t="shared" si="48"/>
        <v>-3324</v>
      </c>
      <c r="I243" s="36">
        <v>-72</v>
      </c>
      <c r="J243" s="37">
        <v>-929</v>
      </c>
      <c r="K243" s="38">
        <v>-317</v>
      </c>
      <c r="L243" s="38">
        <v>-1892</v>
      </c>
      <c r="M243" s="39">
        <v>-114</v>
      </c>
      <c r="N243" s="27">
        <v>0</v>
      </c>
    </row>
    <row r="244" spans="1:14" ht="16.5" customHeight="1" x14ac:dyDescent="0.25">
      <c r="A244" s="21">
        <v>7103</v>
      </c>
      <c r="B244" s="3" t="s">
        <v>232</v>
      </c>
      <c r="C244" s="23">
        <f t="shared" si="60"/>
        <v>183446</v>
      </c>
      <c r="D244" s="24">
        <f t="shared" si="61"/>
        <v>74692</v>
      </c>
      <c r="E244" s="25">
        <v>12605</v>
      </c>
      <c r="F244" s="26">
        <v>62087</v>
      </c>
      <c r="G244" s="27">
        <v>39296</v>
      </c>
      <c r="H244" s="28">
        <f t="shared" si="48"/>
        <v>64449</v>
      </c>
      <c r="I244" s="29">
        <v>-538</v>
      </c>
      <c r="J244" s="30">
        <v>-18671</v>
      </c>
      <c r="K244" s="31">
        <v>-12275</v>
      </c>
      <c r="L244" s="31">
        <v>98831</v>
      </c>
      <c r="M244" s="32">
        <v>-2898</v>
      </c>
      <c r="N244" s="27">
        <v>5009</v>
      </c>
    </row>
    <row r="245" spans="1:14" ht="16.5" customHeight="1" x14ac:dyDescent="0.25">
      <c r="A245" s="21">
        <v>7104</v>
      </c>
      <c r="B245" s="3" t="s">
        <v>233</v>
      </c>
      <c r="C245" s="23">
        <f t="shared" si="60"/>
        <v>80588</v>
      </c>
      <c r="D245" s="24">
        <f t="shared" si="61"/>
        <v>11621</v>
      </c>
      <c r="E245" s="25">
        <v>0</v>
      </c>
      <c r="F245" s="26">
        <v>11621</v>
      </c>
      <c r="G245" s="27">
        <v>33758</v>
      </c>
      <c r="H245" s="28">
        <f t="shared" si="48"/>
        <v>35209</v>
      </c>
      <c r="I245" s="29">
        <v>-747</v>
      </c>
      <c r="J245" s="30">
        <v>-6897</v>
      </c>
      <c r="K245" s="31">
        <v>7774</v>
      </c>
      <c r="L245" s="31">
        <v>36648</v>
      </c>
      <c r="M245" s="32">
        <v>-1569</v>
      </c>
      <c r="N245" s="27">
        <v>0</v>
      </c>
    </row>
    <row r="246" spans="1:14" ht="16.5" customHeight="1" x14ac:dyDescent="0.25">
      <c r="A246" s="21">
        <v>7105</v>
      </c>
      <c r="B246" s="3" t="s">
        <v>234</v>
      </c>
      <c r="C246" s="23">
        <f t="shared" si="60"/>
        <v>110109</v>
      </c>
      <c r="D246" s="24">
        <f t="shared" si="61"/>
        <v>12924</v>
      </c>
      <c r="E246" s="25">
        <v>0</v>
      </c>
      <c r="F246" s="26">
        <v>12924</v>
      </c>
      <c r="G246" s="27">
        <v>27231</v>
      </c>
      <c r="H246" s="28">
        <f t="shared" si="48"/>
        <v>69954</v>
      </c>
      <c r="I246" s="29">
        <v>-1665</v>
      </c>
      <c r="J246" s="30">
        <v>-24362</v>
      </c>
      <c r="K246" s="31">
        <v>6857</v>
      </c>
      <c r="L246" s="31">
        <v>91146</v>
      </c>
      <c r="M246" s="32">
        <v>-2022</v>
      </c>
      <c r="N246" s="27">
        <v>0</v>
      </c>
    </row>
    <row r="247" spans="1:14" ht="16.5" customHeight="1" x14ac:dyDescent="0.25">
      <c r="A247" s="21">
        <v>7106</v>
      </c>
      <c r="B247" s="3" t="s">
        <v>235</v>
      </c>
      <c r="C247" s="23">
        <f t="shared" si="60"/>
        <v>290214</v>
      </c>
      <c r="D247" s="24">
        <f t="shared" si="61"/>
        <v>165952</v>
      </c>
      <c r="E247" s="25">
        <v>44251</v>
      </c>
      <c r="F247" s="26">
        <v>121701</v>
      </c>
      <c r="G247" s="27">
        <v>139786</v>
      </c>
      <c r="H247" s="28">
        <f t="shared" si="48"/>
        <v>-23950</v>
      </c>
      <c r="I247" s="29">
        <v>-8</v>
      </c>
      <c r="J247" s="30">
        <v>-1237</v>
      </c>
      <c r="K247" s="31">
        <v>-5783</v>
      </c>
      <c r="L247" s="31">
        <v>-16082</v>
      </c>
      <c r="M247" s="32">
        <v>-840</v>
      </c>
      <c r="N247" s="27">
        <v>8426</v>
      </c>
    </row>
    <row r="248" spans="1:14" ht="16.5" customHeight="1" x14ac:dyDescent="0.25">
      <c r="A248" s="21">
        <v>7107</v>
      </c>
      <c r="B248" s="3" t="s">
        <v>236</v>
      </c>
      <c r="C248" s="23">
        <f t="shared" si="60"/>
        <v>86049</v>
      </c>
      <c r="D248" s="24">
        <f t="shared" si="61"/>
        <v>10569</v>
      </c>
      <c r="E248" s="25">
        <v>0</v>
      </c>
      <c r="F248" s="26">
        <v>10569</v>
      </c>
      <c r="G248" s="27">
        <v>49853</v>
      </c>
      <c r="H248" s="28">
        <f t="shared" si="48"/>
        <v>25627</v>
      </c>
      <c r="I248" s="29">
        <v>-1044</v>
      </c>
      <c r="J248" s="30">
        <v>-2854</v>
      </c>
      <c r="K248" s="31">
        <v>18610</v>
      </c>
      <c r="L248" s="31">
        <v>11965</v>
      </c>
      <c r="M248" s="32">
        <v>-1050</v>
      </c>
      <c r="N248" s="27">
        <v>0</v>
      </c>
    </row>
    <row r="249" spans="1:14" ht="16.5" customHeight="1" x14ac:dyDescent="0.25">
      <c r="A249" s="21">
        <v>7108</v>
      </c>
      <c r="B249" s="3" t="s">
        <v>237</v>
      </c>
      <c r="C249" s="23">
        <f t="shared" si="60"/>
        <v>155656</v>
      </c>
      <c r="D249" s="24">
        <f t="shared" si="61"/>
        <v>19565</v>
      </c>
      <c r="E249" s="25">
        <v>0</v>
      </c>
      <c r="F249" s="26">
        <v>19565</v>
      </c>
      <c r="G249" s="27">
        <v>87757</v>
      </c>
      <c r="H249" s="28">
        <f t="shared" si="48"/>
        <v>48334</v>
      </c>
      <c r="I249" s="29">
        <v>-539</v>
      </c>
      <c r="J249" s="30">
        <v>-12266</v>
      </c>
      <c r="K249" s="31">
        <v>2171</v>
      </c>
      <c r="L249" s="31">
        <v>60462</v>
      </c>
      <c r="M249" s="32">
        <v>-1494</v>
      </c>
      <c r="N249" s="27">
        <v>0</v>
      </c>
    </row>
    <row r="250" spans="1:14" ht="16.5" customHeight="1" x14ac:dyDescent="0.25">
      <c r="A250" s="21">
        <v>7109</v>
      </c>
      <c r="B250" s="3" t="s">
        <v>238</v>
      </c>
      <c r="C250" s="23">
        <f t="shared" si="60"/>
        <v>1311813</v>
      </c>
      <c r="D250" s="24">
        <f t="shared" si="61"/>
        <v>781175</v>
      </c>
      <c r="E250" s="25">
        <v>531505</v>
      </c>
      <c r="F250" s="26">
        <v>249670</v>
      </c>
      <c r="G250" s="27">
        <v>87162</v>
      </c>
      <c r="H250" s="28">
        <f t="shared" si="48"/>
        <v>393806</v>
      </c>
      <c r="I250" s="29">
        <v>-4477</v>
      </c>
      <c r="J250" s="30">
        <v>392158</v>
      </c>
      <c r="K250" s="31">
        <v>-23036</v>
      </c>
      <c r="L250" s="31">
        <v>44650</v>
      </c>
      <c r="M250" s="32">
        <v>-15489</v>
      </c>
      <c r="N250" s="27">
        <v>49670</v>
      </c>
    </row>
    <row r="251" spans="1:14" ht="16.5" customHeight="1" x14ac:dyDescent="0.25">
      <c r="A251" s="21">
        <v>7110</v>
      </c>
      <c r="B251" s="3" t="s">
        <v>239</v>
      </c>
      <c r="C251" s="23">
        <f t="shared" si="60"/>
        <v>3513</v>
      </c>
      <c r="D251" s="24">
        <f t="shared" si="61"/>
        <v>6996</v>
      </c>
      <c r="E251" s="25">
        <v>0</v>
      </c>
      <c r="F251" s="26">
        <v>6996</v>
      </c>
      <c r="G251" s="27">
        <v>7723</v>
      </c>
      <c r="H251" s="28">
        <f t="shared" si="48"/>
        <v>-11206</v>
      </c>
      <c r="I251" s="29">
        <v>-111</v>
      </c>
      <c r="J251" s="30">
        <v>-2879</v>
      </c>
      <c r="K251" s="31">
        <v>-1658</v>
      </c>
      <c r="L251" s="31">
        <v>-6283</v>
      </c>
      <c r="M251" s="32">
        <v>-275</v>
      </c>
      <c r="N251" s="27">
        <v>0</v>
      </c>
    </row>
    <row r="252" spans="1:14" ht="16.5" customHeight="1" x14ac:dyDescent="0.25">
      <c r="A252" s="21"/>
      <c r="B252" s="3"/>
      <c r="C252" s="33">
        <f t="shared" ref="C252:H252" si="62">SUM(C242:C251)</f>
        <v>2309553</v>
      </c>
      <c r="D252" s="33">
        <f t="shared" si="62"/>
        <v>1115703</v>
      </c>
      <c r="E252" s="33">
        <f>SUM(E242:E251)</f>
        <v>588361</v>
      </c>
      <c r="F252" s="33">
        <f>SUM(F242:F251)</f>
        <v>527342</v>
      </c>
      <c r="G252" s="33">
        <v>518650</v>
      </c>
      <c r="H252" s="33">
        <f t="shared" si="62"/>
        <v>612095</v>
      </c>
      <c r="I252" s="33">
        <v>-9678</v>
      </c>
      <c r="J252" s="33">
        <v>319558</v>
      </c>
      <c r="K252" s="33">
        <v>-4549</v>
      </c>
      <c r="L252" s="33">
        <v>332842</v>
      </c>
      <c r="M252" s="33">
        <v>-26078</v>
      </c>
      <c r="N252" s="33">
        <v>63105</v>
      </c>
    </row>
    <row r="253" spans="1:14" ht="16.5" customHeight="1" x14ac:dyDescent="0.25">
      <c r="A253" s="21">
        <v>7200</v>
      </c>
      <c r="B253" s="47" t="s">
        <v>240</v>
      </c>
      <c r="C253" s="48">
        <f>+D253+G253+H253+N253</f>
        <v>47421557</v>
      </c>
      <c r="D253" s="49">
        <f>+E253+F253</f>
        <v>22250000</v>
      </c>
      <c r="E253" s="50">
        <v>22250000</v>
      </c>
      <c r="F253" s="50">
        <v>0</v>
      </c>
      <c r="G253" s="88">
        <v>33176</v>
      </c>
      <c r="H253" s="28">
        <f t="shared" si="48"/>
        <v>22775616</v>
      </c>
      <c r="I253" s="50">
        <v>-12557</v>
      </c>
      <c r="J253" s="50">
        <v>5163845</v>
      </c>
      <c r="K253" s="50">
        <v>5367121</v>
      </c>
      <c r="L253" s="50">
        <v>9926533</v>
      </c>
      <c r="M253" s="50">
        <v>2330674</v>
      </c>
      <c r="N253" s="50">
        <v>2362765</v>
      </c>
    </row>
    <row r="254" spans="1:14" ht="16.5" customHeight="1" x14ac:dyDescent="0.3">
      <c r="A254" s="21"/>
      <c r="B254" s="35" t="s">
        <v>241</v>
      </c>
      <c r="C254" s="23"/>
      <c r="D254" s="24"/>
      <c r="E254" s="18"/>
      <c r="F254" s="19">
        <v>0</v>
      </c>
      <c r="G254" s="20"/>
      <c r="H254" s="28">
        <f t="shared" si="48"/>
        <v>0</v>
      </c>
      <c r="I254" s="18"/>
      <c r="J254" s="18"/>
      <c r="K254" s="18"/>
      <c r="L254" s="16"/>
      <c r="M254" s="19"/>
      <c r="N254" s="20">
        <v>0</v>
      </c>
    </row>
    <row r="255" spans="1:14" ht="16.5" customHeight="1" x14ac:dyDescent="0.25">
      <c r="A255" s="21">
        <v>7301</v>
      </c>
      <c r="B255" s="3" t="s">
        <v>242</v>
      </c>
      <c r="C255" s="23">
        <f t="shared" ref="C255:C276" si="63">+D255+G255+H255+N255</f>
        <v>-1572</v>
      </c>
      <c r="D255" s="24">
        <f t="shared" ref="D255:D276" si="64">+E255+F255</f>
        <v>0</v>
      </c>
      <c r="E255" s="25">
        <v>0</v>
      </c>
      <c r="F255" s="26">
        <v>0</v>
      </c>
      <c r="G255" s="27">
        <v>0</v>
      </c>
      <c r="H255" s="28">
        <f t="shared" si="48"/>
        <v>-1572</v>
      </c>
      <c r="I255" s="25">
        <v>-24</v>
      </c>
      <c r="J255" s="25">
        <v>-620</v>
      </c>
      <c r="K255" s="25">
        <v>-140</v>
      </c>
      <c r="L255" s="51">
        <v>-742</v>
      </c>
      <c r="M255" s="26">
        <v>-46</v>
      </c>
      <c r="N255" s="27">
        <v>0</v>
      </c>
    </row>
    <row r="256" spans="1:14" ht="16.5" customHeight="1" x14ac:dyDescent="0.25">
      <c r="A256" s="21">
        <v>7302</v>
      </c>
      <c r="B256" s="3" t="s">
        <v>243</v>
      </c>
      <c r="C256" s="23">
        <f t="shared" si="63"/>
        <v>89742</v>
      </c>
      <c r="D256" s="24">
        <f t="shared" si="64"/>
        <v>0</v>
      </c>
      <c r="E256" s="25">
        <v>0</v>
      </c>
      <c r="F256" s="26">
        <v>0</v>
      </c>
      <c r="G256" s="27">
        <v>68514</v>
      </c>
      <c r="H256" s="28">
        <f t="shared" si="48"/>
        <v>21228</v>
      </c>
      <c r="I256" s="25">
        <v>1470</v>
      </c>
      <c r="J256" s="25">
        <v>-19434</v>
      </c>
      <c r="K256" s="25">
        <v>-3768</v>
      </c>
      <c r="L256" s="51">
        <v>44022</v>
      </c>
      <c r="M256" s="26">
        <v>-1062</v>
      </c>
      <c r="N256" s="27">
        <v>0</v>
      </c>
    </row>
    <row r="257" spans="1:14" ht="16.5" customHeight="1" x14ac:dyDescent="0.25">
      <c r="A257" s="21">
        <v>7303</v>
      </c>
      <c r="B257" s="3" t="s">
        <v>244</v>
      </c>
      <c r="C257" s="23">
        <f t="shared" si="63"/>
        <v>403305</v>
      </c>
      <c r="D257" s="24">
        <f t="shared" si="64"/>
        <v>64724</v>
      </c>
      <c r="E257" s="25">
        <v>71772</v>
      </c>
      <c r="F257" s="26">
        <v>-7048</v>
      </c>
      <c r="G257" s="27">
        <v>64374</v>
      </c>
      <c r="H257" s="28">
        <f t="shared" si="48"/>
        <v>274058</v>
      </c>
      <c r="I257" s="25">
        <v>-5352</v>
      </c>
      <c r="J257" s="25">
        <v>-150925</v>
      </c>
      <c r="K257" s="25">
        <v>20083</v>
      </c>
      <c r="L257" s="51">
        <v>426821</v>
      </c>
      <c r="M257" s="26">
        <v>-16569</v>
      </c>
      <c r="N257" s="27">
        <v>149</v>
      </c>
    </row>
    <row r="258" spans="1:14" ht="16.5" customHeight="1" x14ac:dyDescent="0.25">
      <c r="A258" s="21">
        <v>7304</v>
      </c>
      <c r="B258" s="3" t="s">
        <v>245</v>
      </c>
      <c r="C258" s="23">
        <f t="shared" si="63"/>
        <v>38887</v>
      </c>
      <c r="D258" s="24">
        <f t="shared" si="64"/>
        <v>35695</v>
      </c>
      <c r="E258" s="25">
        <v>0</v>
      </c>
      <c r="F258" s="26">
        <v>35695</v>
      </c>
      <c r="G258" s="27">
        <v>13683</v>
      </c>
      <c r="H258" s="28">
        <f t="shared" si="48"/>
        <v>-10491</v>
      </c>
      <c r="I258" s="25">
        <v>-197</v>
      </c>
      <c r="J258" s="25">
        <v>-3132</v>
      </c>
      <c r="K258" s="25">
        <v>-1463</v>
      </c>
      <c r="L258" s="51">
        <v>-5256</v>
      </c>
      <c r="M258" s="26">
        <v>-443</v>
      </c>
      <c r="N258" s="27">
        <v>0</v>
      </c>
    </row>
    <row r="259" spans="1:14" ht="16.5" customHeight="1" x14ac:dyDescent="0.25">
      <c r="A259" s="21">
        <v>7305</v>
      </c>
      <c r="B259" s="3" t="s">
        <v>246</v>
      </c>
      <c r="C259" s="23">
        <f t="shared" si="63"/>
        <v>196325</v>
      </c>
      <c r="D259" s="24">
        <f t="shared" si="64"/>
        <v>39591</v>
      </c>
      <c r="E259" s="25">
        <v>0</v>
      </c>
      <c r="F259" s="26">
        <v>39591</v>
      </c>
      <c r="G259" s="27">
        <v>168127</v>
      </c>
      <c r="H259" s="28">
        <f t="shared" si="48"/>
        <v>-11393</v>
      </c>
      <c r="I259" s="25">
        <v>-80</v>
      </c>
      <c r="J259" s="25">
        <v>-4400</v>
      </c>
      <c r="K259" s="25">
        <v>-2410</v>
      </c>
      <c r="L259" s="51">
        <v>-4189</v>
      </c>
      <c r="M259" s="26">
        <v>-314</v>
      </c>
      <c r="N259" s="27">
        <v>0</v>
      </c>
    </row>
    <row r="260" spans="1:14" ht="16.5" customHeight="1" x14ac:dyDescent="0.25">
      <c r="A260" s="21">
        <v>7306</v>
      </c>
      <c r="B260" s="3" t="s">
        <v>247</v>
      </c>
      <c r="C260" s="23">
        <f t="shared" si="63"/>
        <v>16380</v>
      </c>
      <c r="D260" s="24">
        <f t="shared" si="64"/>
        <v>0</v>
      </c>
      <c r="E260" s="25">
        <v>0</v>
      </c>
      <c r="F260" s="26">
        <v>0</v>
      </c>
      <c r="G260" s="27">
        <v>4061</v>
      </c>
      <c r="H260" s="28">
        <f t="shared" si="48"/>
        <v>12319</v>
      </c>
      <c r="I260" s="25">
        <v>857</v>
      </c>
      <c r="J260" s="25">
        <v>-1800</v>
      </c>
      <c r="K260" s="25">
        <v>103</v>
      </c>
      <c r="L260" s="51">
        <v>14435</v>
      </c>
      <c r="M260" s="26">
        <v>-1276</v>
      </c>
      <c r="N260" s="27">
        <v>0</v>
      </c>
    </row>
    <row r="261" spans="1:14" ht="16.5" customHeight="1" x14ac:dyDescent="0.25">
      <c r="A261" s="21">
        <v>7307</v>
      </c>
      <c r="B261" s="3" t="s">
        <v>248</v>
      </c>
      <c r="C261" s="23">
        <f t="shared" si="63"/>
        <v>99252</v>
      </c>
      <c r="D261" s="24">
        <f t="shared" si="64"/>
        <v>24623</v>
      </c>
      <c r="E261" s="25">
        <v>0</v>
      </c>
      <c r="F261" s="26">
        <v>24623</v>
      </c>
      <c r="G261" s="27">
        <v>53729</v>
      </c>
      <c r="H261" s="28">
        <f t="shared" si="48"/>
        <v>20900</v>
      </c>
      <c r="I261" s="25">
        <v>-300</v>
      </c>
      <c r="J261" s="25">
        <v>-8859</v>
      </c>
      <c r="K261" s="25">
        <v>7213</v>
      </c>
      <c r="L261" s="51">
        <v>23899</v>
      </c>
      <c r="M261" s="26">
        <v>-1053</v>
      </c>
      <c r="N261" s="27">
        <v>0</v>
      </c>
    </row>
    <row r="262" spans="1:14" ht="16.5" customHeight="1" x14ac:dyDescent="0.25">
      <c r="A262" s="21">
        <v>7308</v>
      </c>
      <c r="B262" s="3" t="s">
        <v>249</v>
      </c>
      <c r="C262" s="23">
        <f t="shared" si="63"/>
        <v>73982</v>
      </c>
      <c r="D262" s="24">
        <f t="shared" si="64"/>
        <v>21867</v>
      </c>
      <c r="E262" s="25">
        <v>0</v>
      </c>
      <c r="F262" s="26">
        <v>21867</v>
      </c>
      <c r="G262" s="27">
        <v>81485</v>
      </c>
      <c r="H262" s="28">
        <f t="shared" si="48"/>
        <v>-29370</v>
      </c>
      <c r="I262" s="25">
        <v>-493</v>
      </c>
      <c r="J262" s="25">
        <v>10349</v>
      </c>
      <c r="K262" s="25">
        <v>-11676</v>
      </c>
      <c r="L262" s="51">
        <v>-25660</v>
      </c>
      <c r="M262" s="26">
        <v>-1890</v>
      </c>
      <c r="N262" s="27">
        <v>0</v>
      </c>
    </row>
    <row r="263" spans="1:14" ht="16.5" customHeight="1" x14ac:dyDescent="0.25">
      <c r="A263" s="21">
        <v>7309</v>
      </c>
      <c r="B263" s="3" t="s">
        <v>250</v>
      </c>
      <c r="C263" s="23">
        <f t="shared" si="63"/>
        <v>185791</v>
      </c>
      <c r="D263" s="24">
        <f t="shared" si="64"/>
        <v>78111</v>
      </c>
      <c r="E263" s="25">
        <v>12518</v>
      </c>
      <c r="F263" s="26">
        <v>65593</v>
      </c>
      <c r="G263" s="27">
        <v>56333</v>
      </c>
      <c r="H263" s="28">
        <f t="shared" si="48"/>
        <v>51308</v>
      </c>
      <c r="I263" s="25">
        <v>-1665</v>
      </c>
      <c r="J263" s="25">
        <v>-39447</v>
      </c>
      <c r="K263" s="25">
        <v>-21042</v>
      </c>
      <c r="L263" s="51">
        <v>117236</v>
      </c>
      <c r="M263" s="26">
        <v>-3774</v>
      </c>
      <c r="N263" s="27">
        <v>39</v>
      </c>
    </row>
    <row r="264" spans="1:14" ht="16.5" customHeight="1" x14ac:dyDescent="0.25">
      <c r="A264" s="21">
        <v>7310</v>
      </c>
      <c r="B264" s="3" t="s">
        <v>251</v>
      </c>
      <c r="C264" s="23">
        <f t="shared" si="63"/>
        <v>11921</v>
      </c>
      <c r="D264" s="24">
        <f t="shared" si="64"/>
        <v>0</v>
      </c>
      <c r="E264" s="25">
        <v>0</v>
      </c>
      <c r="F264" s="26">
        <v>0</v>
      </c>
      <c r="G264" s="27">
        <v>20837</v>
      </c>
      <c r="H264" s="28">
        <f t="shared" si="48"/>
        <v>-8916</v>
      </c>
      <c r="I264" s="25">
        <v>-111</v>
      </c>
      <c r="J264" s="25">
        <v>-2837</v>
      </c>
      <c r="K264" s="25">
        <v>-1557</v>
      </c>
      <c r="L264" s="51">
        <v>-4126</v>
      </c>
      <c r="M264" s="26">
        <v>-285</v>
      </c>
      <c r="N264" s="27">
        <v>0</v>
      </c>
    </row>
    <row r="265" spans="1:14" ht="16.5" customHeight="1" x14ac:dyDescent="0.25">
      <c r="A265" s="21">
        <v>7311</v>
      </c>
      <c r="B265" s="3" t="s">
        <v>252</v>
      </c>
      <c r="C265" s="23">
        <f t="shared" si="63"/>
        <v>236407</v>
      </c>
      <c r="D265" s="24">
        <f t="shared" si="64"/>
        <v>36172</v>
      </c>
      <c r="E265" s="25">
        <v>5988</v>
      </c>
      <c r="F265" s="26">
        <v>30184</v>
      </c>
      <c r="G265" s="27">
        <v>77031</v>
      </c>
      <c r="H265" s="28">
        <f t="shared" si="48"/>
        <v>123204</v>
      </c>
      <c r="I265" s="25">
        <v>47</v>
      </c>
      <c r="J265" s="25">
        <v>-10326</v>
      </c>
      <c r="K265" s="25">
        <v>-7012</v>
      </c>
      <c r="L265" s="51">
        <v>146072</v>
      </c>
      <c r="M265" s="26">
        <v>-5577</v>
      </c>
      <c r="N265" s="27">
        <v>0</v>
      </c>
    </row>
    <row r="266" spans="1:14" ht="16.5" customHeight="1" x14ac:dyDescent="0.25">
      <c r="A266" s="21">
        <v>7312</v>
      </c>
      <c r="B266" s="3" t="s">
        <v>253</v>
      </c>
      <c r="C266" s="23">
        <f t="shared" si="63"/>
        <v>-2845</v>
      </c>
      <c r="D266" s="24">
        <f t="shared" si="64"/>
        <v>0</v>
      </c>
      <c r="E266" s="25">
        <v>0</v>
      </c>
      <c r="F266" s="26">
        <v>0</v>
      </c>
      <c r="G266" s="27">
        <v>0</v>
      </c>
      <c r="H266" s="28">
        <f t="shared" si="48"/>
        <v>-2845</v>
      </c>
      <c r="I266" s="25">
        <v>-30</v>
      </c>
      <c r="J266" s="25">
        <v>-707</v>
      </c>
      <c r="K266" s="25">
        <v>-458</v>
      </c>
      <c r="L266" s="51">
        <v>-1529</v>
      </c>
      <c r="M266" s="26">
        <v>-121</v>
      </c>
      <c r="N266" s="27">
        <v>0</v>
      </c>
    </row>
    <row r="267" spans="1:14" ht="16.5" customHeight="1" x14ac:dyDescent="0.25">
      <c r="A267" s="21">
        <v>7313</v>
      </c>
      <c r="B267" s="3" t="s">
        <v>254</v>
      </c>
      <c r="C267" s="23">
        <f t="shared" si="63"/>
        <v>112988</v>
      </c>
      <c r="D267" s="24">
        <f t="shared" si="64"/>
        <v>13739</v>
      </c>
      <c r="E267" s="25">
        <v>0</v>
      </c>
      <c r="F267" s="26">
        <v>13739</v>
      </c>
      <c r="G267" s="27">
        <v>25506</v>
      </c>
      <c r="H267" s="28">
        <f t="shared" si="48"/>
        <v>73743</v>
      </c>
      <c r="I267" s="25">
        <v>501</v>
      </c>
      <c r="J267" s="25">
        <v>-32700</v>
      </c>
      <c r="K267" s="25">
        <v>15942</v>
      </c>
      <c r="L267" s="51">
        <v>94491</v>
      </c>
      <c r="M267" s="26">
        <v>-4491</v>
      </c>
      <c r="N267" s="27">
        <v>0</v>
      </c>
    </row>
    <row r="268" spans="1:14" ht="16.5" customHeight="1" x14ac:dyDescent="0.25">
      <c r="A268" s="21">
        <v>7314</v>
      </c>
      <c r="B268" s="3" t="s">
        <v>255</v>
      </c>
      <c r="C268" s="23">
        <f t="shared" si="63"/>
        <v>135111</v>
      </c>
      <c r="D268" s="24">
        <f t="shared" si="64"/>
        <v>13269</v>
      </c>
      <c r="E268" s="25">
        <v>0</v>
      </c>
      <c r="F268" s="26">
        <v>13269</v>
      </c>
      <c r="G268" s="27">
        <v>92961</v>
      </c>
      <c r="H268" s="28">
        <f t="shared" si="48"/>
        <v>28802</v>
      </c>
      <c r="I268" s="25">
        <v>-407</v>
      </c>
      <c r="J268" s="25">
        <v>-7</v>
      </c>
      <c r="K268" s="25">
        <v>20533</v>
      </c>
      <c r="L268" s="51">
        <v>8858</v>
      </c>
      <c r="M268" s="26">
        <v>-175</v>
      </c>
      <c r="N268" s="27">
        <v>79</v>
      </c>
    </row>
    <row r="269" spans="1:14" ht="16.5" customHeight="1" x14ac:dyDescent="0.25">
      <c r="A269" s="21">
        <v>7315</v>
      </c>
      <c r="B269" s="3" t="s">
        <v>256</v>
      </c>
      <c r="C269" s="23">
        <f t="shared" si="63"/>
        <v>8591</v>
      </c>
      <c r="D269" s="24">
        <f t="shared" si="64"/>
        <v>0</v>
      </c>
      <c r="E269" s="25">
        <v>0</v>
      </c>
      <c r="F269" s="26">
        <v>0</v>
      </c>
      <c r="G269" s="27">
        <v>11340</v>
      </c>
      <c r="H269" s="28">
        <f t="shared" ref="H269:H328" si="65">I269+J269+K269+M269+L269</f>
        <v>-2749</v>
      </c>
      <c r="I269" s="25">
        <v>-30</v>
      </c>
      <c r="J269" s="25">
        <v>-989</v>
      </c>
      <c r="K269" s="25">
        <v>-262</v>
      </c>
      <c r="L269" s="51">
        <v>-1386</v>
      </c>
      <c r="M269" s="26">
        <v>-82</v>
      </c>
      <c r="N269" s="27">
        <v>0</v>
      </c>
    </row>
    <row r="270" spans="1:14" ht="16.5" customHeight="1" x14ac:dyDescent="0.25">
      <c r="A270" s="21">
        <v>7316</v>
      </c>
      <c r="B270" s="3" t="s">
        <v>257</v>
      </c>
      <c r="C270" s="23">
        <f t="shared" si="63"/>
        <v>2273</v>
      </c>
      <c r="D270" s="24">
        <f t="shared" si="64"/>
        <v>0</v>
      </c>
      <c r="E270" s="25">
        <v>0</v>
      </c>
      <c r="F270" s="26">
        <v>0</v>
      </c>
      <c r="G270" s="27">
        <v>21438</v>
      </c>
      <c r="H270" s="28">
        <f t="shared" si="65"/>
        <v>-19165</v>
      </c>
      <c r="I270" s="25">
        <v>-50</v>
      </c>
      <c r="J270" s="25">
        <v>-6156</v>
      </c>
      <c r="K270" s="25">
        <v>-4421</v>
      </c>
      <c r="L270" s="51">
        <v>-8057</v>
      </c>
      <c r="M270" s="26">
        <v>-481</v>
      </c>
      <c r="N270" s="27">
        <v>0</v>
      </c>
    </row>
    <row r="271" spans="1:14" ht="16.5" customHeight="1" x14ac:dyDescent="0.25">
      <c r="A271" s="21">
        <v>7317</v>
      </c>
      <c r="B271" s="3" t="s">
        <v>258</v>
      </c>
      <c r="C271" s="23">
        <f t="shared" si="63"/>
        <v>78090</v>
      </c>
      <c r="D271" s="24">
        <f t="shared" si="64"/>
        <v>72806</v>
      </c>
      <c r="E271" s="25">
        <v>0</v>
      </c>
      <c r="F271" s="26">
        <v>72806</v>
      </c>
      <c r="G271" s="27">
        <v>35505</v>
      </c>
      <c r="H271" s="28">
        <f t="shared" si="65"/>
        <v>-30221</v>
      </c>
      <c r="I271" s="25">
        <v>-123</v>
      </c>
      <c r="J271" s="25">
        <v>-10766</v>
      </c>
      <c r="K271" s="25">
        <v>-10639</v>
      </c>
      <c r="L271" s="51">
        <v>-7760</v>
      </c>
      <c r="M271" s="26">
        <v>-933</v>
      </c>
      <c r="N271" s="27">
        <v>0</v>
      </c>
    </row>
    <row r="272" spans="1:14" ht="16.5" customHeight="1" x14ac:dyDescent="0.25">
      <c r="A272" s="40">
        <v>7318</v>
      </c>
      <c r="B272" s="52" t="s">
        <v>259</v>
      </c>
      <c r="C272" s="23">
        <f t="shared" si="63"/>
        <v>263427</v>
      </c>
      <c r="D272" s="24">
        <f t="shared" si="64"/>
        <v>110880</v>
      </c>
      <c r="E272" s="25">
        <v>6215</v>
      </c>
      <c r="F272" s="26">
        <v>104665</v>
      </c>
      <c r="G272" s="27">
        <v>149852</v>
      </c>
      <c r="H272" s="28">
        <f t="shared" si="65"/>
        <v>-3708</v>
      </c>
      <c r="I272" s="25">
        <v>480</v>
      </c>
      <c r="J272" s="25">
        <v>-11032</v>
      </c>
      <c r="K272" s="25">
        <v>-8528</v>
      </c>
      <c r="L272" s="51">
        <v>19021</v>
      </c>
      <c r="M272" s="26">
        <v>-3649</v>
      </c>
      <c r="N272" s="27">
        <v>6403</v>
      </c>
    </row>
    <row r="273" spans="1:14" ht="16.5" customHeight="1" x14ac:dyDescent="0.25">
      <c r="A273" s="21">
        <v>7319</v>
      </c>
      <c r="B273" s="3" t="s">
        <v>260</v>
      </c>
      <c r="C273" s="23">
        <f t="shared" si="63"/>
        <v>174352</v>
      </c>
      <c r="D273" s="24">
        <f t="shared" si="64"/>
        <v>24431</v>
      </c>
      <c r="E273" s="25">
        <v>0</v>
      </c>
      <c r="F273" s="26">
        <v>24431</v>
      </c>
      <c r="G273" s="27">
        <v>155178</v>
      </c>
      <c r="H273" s="28">
        <f t="shared" si="65"/>
        <v>-5257</v>
      </c>
      <c r="I273" s="25">
        <v>-160</v>
      </c>
      <c r="J273" s="25">
        <v>-9064</v>
      </c>
      <c r="K273" s="25">
        <v>1765</v>
      </c>
      <c r="L273" s="51">
        <v>3614</v>
      </c>
      <c r="M273" s="26">
        <v>-1412</v>
      </c>
      <c r="N273" s="27">
        <v>0</v>
      </c>
    </row>
    <row r="274" spans="1:14" ht="16.5" customHeight="1" x14ac:dyDescent="0.25">
      <c r="A274" s="21">
        <v>7320</v>
      </c>
      <c r="B274" s="3" t="s">
        <v>261</v>
      </c>
      <c r="C274" s="23">
        <f t="shared" si="63"/>
        <v>149707</v>
      </c>
      <c r="D274" s="24">
        <f t="shared" si="64"/>
        <v>82731</v>
      </c>
      <c r="E274" s="25">
        <v>7272</v>
      </c>
      <c r="F274" s="26">
        <v>75459</v>
      </c>
      <c r="G274" s="27">
        <v>17778</v>
      </c>
      <c r="H274" s="28">
        <f t="shared" si="65"/>
        <v>49119</v>
      </c>
      <c r="I274" s="25">
        <v>-268</v>
      </c>
      <c r="J274" s="25">
        <v>17961</v>
      </c>
      <c r="K274" s="25">
        <v>4450</v>
      </c>
      <c r="L274" s="51">
        <v>29145</v>
      </c>
      <c r="M274" s="26">
        <v>-2169</v>
      </c>
      <c r="N274" s="27">
        <v>79</v>
      </c>
    </row>
    <row r="275" spans="1:14" ht="16.5" customHeight="1" x14ac:dyDescent="0.25">
      <c r="A275" s="21">
        <v>7321</v>
      </c>
      <c r="B275" s="3" t="s">
        <v>262</v>
      </c>
      <c r="C275" s="23">
        <f t="shared" si="63"/>
        <v>-1252</v>
      </c>
      <c r="D275" s="24">
        <f t="shared" si="64"/>
        <v>0</v>
      </c>
      <c r="E275" s="25">
        <v>0</v>
      </c>
      <c r="F275" s="26">
        <v>0</v>
      </c>
      <c r="G275" s="27">
        <v>0</v>
      </c>
      <c r="H275" s="28">
        <f t="shared" si="65"/>
        <v>-1252</v>
      </c>
      <c r="I275" s="25">
        <v>0</v>
      </c>
      <c r="J275" s="25">
        <v>-486</v>
      </c>
      <c r="K275" s="25">
        <v>-185</v>
      </c>
      <c r="L275" s="51">
        <v>-545</v>
      </c>
      <c r="M275" s="26">
        <v>-36</v>
      </c>
      <c r="N275" s="27">
        <v>0</v>
      </c>
    </row>
    <row r="276" spans="1:14" ht="16.5" customHeight="1" x14ac:dyDescent="0.25">
      <c r="A276" s="21">
        <v>7322</v>
      </c>
      <c r="B276" s="3" t="s">
        <v>263</v>
      </c>
      <c r="C276" s="23">
        <f t="shared" si="63"/>
        <v>-2665</v>
      </c>
      <c r="D276" s="24">
        <f t="shared" si="64"/>
        <v>0</v>
      </c>
      <c r="E276" s="25">
        <v>0</v>
      </c>
      <c r="F276" s="26">
        <v>0</v>
      </c>
      <c r="G276" s="27">
        <v>2597</v>
      </c>
      <c r="H276" s="28">
        <f t="shared" si="65"/>
        <v>-5262</v>
      </c>
      <c r="I276" s="25">
        <v>0</v>
      </c>
      <c r="J276" s="25">
        <v>-1870</v>
      </c>
      <c r="K276" s="25">
        <v>-2618</v>
      </c>
      <c r="L276" s="51">
        <v>-727</v>
      </c>
      <c r="M276" s="26">
        <v>-47</v>
      </c>
      <c r="N276" s="27">
        <v>0</v>
      </c>
    </row>
    <row r="277" spans="1:14" ht="16.5" customHeight="1" x14ac:dyDescent="0.25">
      <c r="A277" s="2"/>
      <c r="B277" s="53"/>
      <c r="C277" s="33">
        <f t="shared" ref="C277:H277" si="66">SUM(C255:C276)</f>
        <v>2268197</v>
      </c>
      <c r="D277" s="33">
        <f t="shared" si="66"/>
        <v>618639</v>
      </c>
      <c r="E277" s="33">
        <f>SUM(E255:E276)</f>
        <v>103765</v>
      </c>
      <c r="F277" s="33">
        <f>SUM(F255:F276)</f>
        <v>514874</v>
      </c>
      <c r="G277" s="33">
        <v>1120329</v>
      </c>
      <c r="H277" s="33">
        <f t="shared" si="66"/>
        <v>522480</v>
      </c>
      <c r="I277" s="33">
        <v>-5935</v>
      </c>
      <c r="J277" s="33">
        <v>-287247</v>
      </c>
      <c r="K277" s="33">
        <v>-6090</v>
      </c>
      <c r="L277" s="33">
        <v>867637</v>
      </c>
      <c r="M277" s="33">
        <v>-45885</v>
      </c>
      <c r="N277" s="33">
        <v>6749</v>
      </c>
    </row>
    <row r="278" spans="1:14" ht="16.5" customHeight="1" x14ac:dyDescent="0.3">
      <c r="A278" s="2"/>
      <c r="B278" s="35" t="s">
        <v>264</v>
      </c>
      <c r="C278" s="23"/>
      <c r="D278" s="24"/>
      <c r="E278" s="18"/>
      <c r="F278" s="19">
        <v>0</v>
      </c>
      <c r="G278" s="20"/>
      <c r="H278" s="28">
        <f t="shared" si="65"/>
        <v>0</v>
      </c>
      <c r="I278" s="18"/>
      <c r="J278" s="18"/>
      <c r="K278" s="18"/>
      <c r="L278" s="16"/>
      <c r="M278" s="19"/>
      <c r="N278" s="20">
        <v>0</v>
      </c>
    </row>
    <row r="279" spans="1:14" ht="16.5" customHeight="1" x14ac:dyDescent="0.25">
      <c r="A279" s="21">
        <v>7401</v>
      </c>
      <c r="B279" s="3" t="s">
        <v>265</v>
      </c>
      <c r="C279" s="23">
        <f t="shared" ref="C279:C289" si="67">+D279+G279+H279+N279</f>
        <v>54621</v>
      </c>
      <c r="D279" s="24">
        <f t="shared" ref="D279:D289" si="68">+E279+F279</f>
        <v>0</v>
      </c>
      <c r="E279" s="25">
        <v>0</v>
      </c>
      <c r="F279" s="26">
        <v>0</v>
      </c>
      <c r="G279" s="27">
        <v>63279</v>
      </c>
      <c r="H279" s="28">
        <f t="shared" si="65"/>
        <v>-8658</v>
      </c>
      <c r="I279" s="25">
        <v>-191</v>
      </c>
      <c r="J279" s="25">
        <v>-3972</v>
      </c>
      <c r="K279" s="25">
        <v>-1232</v>
      </c>
      <c r="L279" s="51">
        <v>-3066</v>
      </c>
      <c r="M279" s="26">
        <v>-197</v>
      </c>
      <c r="N279" s="27">
        <v>0</v>
      </c>
    </row>
    <row r="280" spans="1:14" ht="16.5" customHeight="1" x14ac:dyDescent="0.25">
      <c r="A280" s="21">
        <v>7402</v>
      </c>
      <c r="B280" s="3" t="s">
        <v>266</v>
      </c>
      <c r="C280" s="23">
        <f t="shared" si="67"/>
        <v>23684</v>
      </c>
      <c r="D280" s="24">
        <f t="shared" si="68"/>
        <v>0</v>
      </c>
      <c r="E280" s="25">
        <v>0</v>
      </c>
      <c r="F280" s="26">
        <v>0</v>
      </c>
      <c r="G280" s="27">
        <v>32163</v>
      </c>
      <c r="H280" s="28">
        <f t="shared" si="65"/>
        <v>-8479</v>
      </c>
      <c r="I280" s="25">
        <v>-30</v>
      </c>
      <c r="J280" s="25">
        <v>-4254</v>
      </c>
      <c r="K280" s="25">
        <v>-1549</v>
      </c>
      <c r="L280" s="51">
        <v>-2441</v>
      </c>
      <c r="M280" s="26">
        <v>-205</v>
      </c>
      <c r="N280" s="27">
        <v>0</v>
      </c>
    </row>
    <row r="281" spans="1:14" ht="16.5" customHeight="1" x14ac:dyDescent="0.25">
      <c r="A281" s="21">
        <v>7403</v>
      </c>
      <c r="B281" s="3" t="s">
        <v>267</v>
      </c>
      <c r="C281" s="23">
        <f t="shared" si="67"/>
        <v>370843</v>
      </c>
      <c r="D281" s="24">
        <f t="shared" si="68"/>
        <v>11762</v>
      </c>
      <c r="E281" s="25">
        <v>11762</v>
      </c>
      <c r="F281" s="26">
        <v>0</v>
      </c>
      <c r="G281" s="27">
        <v>287065</v>
      </c>
      <c r="H281" s="28">
        <f t="shared" si="65"/>
        <v>71977</v>
      </c>
      <c r="I281" s="25">
        <v>-601</v>
      </c>
      <c r="J281" s="25">
        <v>-28741</v>
      </c>
      <c r="K281" s="25">
        <v>-20712</v>
      </c>
      <c r="L281" s="51">
        <v>124113</v>
      </c>
      <c r="M281" s="26">
        <v>-2082</v>
      </c>
      <c r="N281" s="27">
        <v>39</v>
      </c>
    </row>
    <row r="282" spans="1:14" ht="16.5" customHeight="1" x14ac:dyDescent="0.25">
      <c r="A282" s="21">
        <v>7404</v>
      </c>
      <c r="B282" s="3" t="s">
        <v>268</v>
      </c>
      <c r="C282" s="23">
        <f t="shared" si="67"/>
        <v>959796</v>
      </c>
      <c r="D282" s="24">
        <f t="shared" si="68"/>
        <v>362112</v>
      </c>
      <c r="E282" s="25">
        <v>317755</v>
      </c>
      <c r="F282" s="26">
        <v>44357</v>
      </c>
      <c r="G282" s="27">
        <v>204664</v>
      </c>
      <c r="H282" s="28">
        <f t="shared" si="65"/>
        <v>390114</v>
      </c>
      <c r="I282" s="25">
        <v>3105</v>
      </c>
      <c r="J282" s="25">
        <v>635980</v>
      </c>
      <c r="K282" s="25">
        <v>-122193</v>
      </c>
      <c r="L282" s="51">
        <v>-110176</v>
      </c>
      <c r="M282" s="26">
        <v>-16602</v>
      </c>
      <c r="N282" s="27">
        <v>2906</v>
      </c>
    </row>
    <row r="283" spans="1:14" ht="16.5" customHeight="1" x14ac:dyDescent="0.25">
      <c r="A283" s="21">
        <v>7405</v>
      </c>
      <c r="B283" s="3" t="s">
        <v>269</v>
      </c>
      <c r="C283" s="23">
        <f t="shared" si="67"/>
        <v>41228</v>
      </c>
      <c r="D283" s="24">
        <f t="shared" si="68"/>
        <v>0</v>
      </c>
      <c r="E283" s="25">
        <v>0</v>
      </c>
      <c r="F283" s="26">
        <v>0</v>
      </c>
      <c r="G283" s="27">
        <v>56855</v>
      </c>
      <c r="H283" s="28">
        <f t="shared" si="65"/>
        <v>-15627</v>
      </c>
      <c r="I283" s="25">
        <v>-119</v>
      </c>
      <c r="J283" s="25">
        <v>-7134</v>
      </c>
      <c r="K283" s="25">
        <v>-2911</v>
      </c>
      <c r="L283" s="51">
        <v>-5052</v>
      </c>
      <c r="M283" s="26">
        <v>-411</v>
      </c>
      <c r="N283" s="27">
        <v>0</v>
      </c>
    </row>
    <row r="284" spans="1:14" ht="16.5" customHeight="1" x14ac:dyDescent="0.25">
      <c r="A284" s="21">
        <v>7406</v>
      </c>
      <c r="B284" s="3" t="s">
        <v>270</v>
      </c>
      <c r="C284" s="23">
        <f t="shared" si="67"/>
        <v>24824</v>
      </c>
      <c r="D284" s="24">
        <f t="shared" si="68"/>
        <v>0</v>
      </c>
      <c r="E284" s="25">
        <v>0</v>
      </c>
      <c r="F284" s="26">
        <v>0</v>
      </c>
      <c r="G284" s="27">
        <v>29414</v>
      </c>
      <c r="H284" s="28">
        <f t="shared" si="65"/>
        <v>-4590</v>
      </c>
      <c r="I284" s="25">
        <v>-48</v>
      </c>
      <c r="J284" s="25">
        <v>-3859</v>
      </c>
      <c r="K284" s="25">
        <v>-1436</v>
      </c>
      <c r="L284" s="51">
        <v>859</v>
      </c>
      <c r="M284" s="26">
        <v>-106</v>
      </c>
      <c r="N284" s="27">
        <v>0</v>
      </c>
    </row>
    <row r="285" spans="1:14" ht="16.5" customHeight="1" x14ac:dyDescent="0.25">
      <c r="A285" s="21">
        <v>7407</v>
      </c>
      <c r="B285" s="3" t="s">
        <v>271</v>
      </c>
      <c r="C285" s="23">
        <f t="shared" si="67"/>
        <v>33710</v>
      </c>
      <c r="D285" s="24">
        <f t="shared" si="68"/>
        <v>0</v>
      </c>
      <c r="E285" s="25">
        <v>0</v>
      </c>
      <c r="F285" s="26">
        <v>0</v>
      </c>
      <c r="G285" s="27">
        <v>36150</v>
      </c>
      <c r="H285" s="28">
        <f t="shared" si="65"/>
        <v>-2440</v>
      </c>
      <c r="I285" s="25">
        <v>-72</v>
      </c>
      <c r="J285" s="25">
        <v>-623</v>
      </c>
      <c r="K285" s="25">
        <v>-289</v>
      </c>
      <c r="L285" s="51">
        <v>-1383</v>
      </c>
      <c r="M285" s="26">
        <v>-73</v>
      </c>
      <c r="N285" s="27">
        <v>0</v>
      </c>
    </row>
    <row r="286" spans="1:14" ht="16.5" customHeight="1" x14ac:dyDescent="0.25">
      <c r="A286" s="21">
        <v>7408</v>
      </c>
      <c r="B286" s="3" t="s">
        <v>272</v>
      </c>
      <c r="C286" s="23">
        <f t="shared" si="67"/>
        <v>183259</v>
      </c>
      <c r="D286" s="24">
        <f t="shared" si="68"/>
        <v>17066</v>
      </c>
      <c r="E286" s="25">
        <v>0</v>
      </c>
      <c r="F286" s="26">
        <v>17066</v>
      </c>
      <c r="G286" s="27">
        <v>79089</v>
      </c>
      <c r="H286" s="28">
        <f t="shared" si="65"/>
        <v>87104</v>
      </c>
      <c r="I286" s="25">
        <v>-492</v>
      </c>
      <c r="J286" s="25">
        <v>45179</v>
      </c>
      <c r="K286" s="25">
        <v>-17592</v>
      </c>
      <c r="L286" s="51">
        <v>63330</v>
      </c>
      <c r="M286" s="26">
        <v>-3321</v>
      </c>
      <c r="N286" s="27">
        <v>0</v>
      </c>
    </row>
    <row r="287" spans="1:14" ht="16.5" customHeight="1" x14ac:dyDescent="0.25">
      <c r="A287" s="21">
        <v>7409</v>
      </c>
      <c r="B287" s="3" t="s">
        <v>273</v>
      </c>
      <c r="C287" s="23">
        <f t="shared" si="67"/>
        <v>276959</v>
      </c>
      <c r="D287" s="24">
        <f t="shared" si="68"/>
        <v>15626</v>
      </c>
      <c r="E287" s="25">
        <v>15626</v>
      </c>
      <c r="F287" s="26">
        <v>0</v>
      </c>
      <c r="G287" s="27">
        <v>210618</v>
      </c>
      <c r="H287" s="28">
        <f t="shared" si="65"/>
        <v>50614</v>
      </c>
      <c r="I287" s="25">
        <v>-1395</v>
      </c>
      <c r="J287" s="25">
        <v>-40088</v>
      </c>
      <c r="K287" s="25">
        <v>-11964</v>
      </c>
      <c r="L287" s="51">
        <v>107088</v>
      </c>
      <c r="M287" s="26">
        <v>-3027</v>
      </c>
      <c r="N287" s="27">
        <v>101</v>
      </c>
    </row>
    <row r="288" spans="1:14" ht="16.5" customHeight="1" x14ac:dyDescent="0.25">
      <c r="A288" s="21">
        <v>7410</v>
      </c>
      <c r="B288" s="3" t="s">
        <v>274</v>
      </c>
      <c r="C288" s="23">
        <f t="shared" si="67"/>
        <v>3037698</v>
      </c>
      <c r="D288" s="24">
        <f t="shared" si="68"/>
        <v>815379</v>
      </c>
      <c r="E288" s="25">
        <v>547604</v>
      </c>
      <c r="F288" s="26">
        <v>267775</v>
      </c>
      <c r="G288" s="27">
        <v>346302</v>
      </c>
      <c r="H288" s="28">
        <f t="shared" si="65"/>
        <v>1802497</v>
      </c>
      <c r="I288" s="25">
        <v>18459</v>
      </c>
      <c r="J288" s="25">
        <v>1419385</v>
      </c>
      <c r="K288" s="25">
        <v>318965</v>
      </c>
      <c r="L288" s="51">
        <v>94818</v>
      </c>
      <c r="M288" s="26">
        <v>-49130</v>
      </c>
      <c r="N288" s="27">
        <v>73520</v>
      </c>
    </row>
    <row r="289" spans="1:14" ht="16.5" customHeight="1" x14ac:dyDescent="0.25">
      <c r="A289" s="21">
        <v>7411</v>
      </c>
      <c r="B289" s="3" t="s">
        <v>275</v>
      </c>
      <c r="C289" s="23">
        <f t="shared" si="67"/>
        <v>83397</v>
      </c>
      <c r="D289" s="24">
        <f t="shared" si="68"/>
        <v>0</v>
      </c>
      <c r="E289" s="25">
        <v>0</v>
      </c>
      <c r="F289" s="26">
        <v>0</v>
      </c>
      <c r="G289" s="27">
        <v>123271</v>
      </c>
      <c r="H289" s="28">
        <f t="shared" si="65"/>
        <v>-39874</v>
      </c>
      <c r="I289" s="25">
        <v>-518</v>
      </c>
      <c r="J289" s="25">
        <v>-15159</v>
      </c>
      <c r="K289" s="25">
        <v>-7566</v>
      </c>
      <c r="L289" s="51">
        <v>-15665</v>
      </c>
      <c r="M289" s="26">
        <v>-966</v>
      </c>
      <c r="N289" s="27">
        <v>0</v>
      </c>
    </row>
    <row r="290" spans="1:14" ht="16.5" customHeight="1" x14ac:dyDescent="0.25">
      <c r="A290" s="21"/>
      <c r="B290" s="3"/>
      <c r="C290" s="33">
        <f t="shared" ref="C290:H290" si="69">SUM(C279:C289)</f>
        <v>5090019</v>
      </c>
      <c r="D290" s="33">
        <f t="shared" si="69"/>
        <v>1221945</v>
      </c>
      <c r="E290" s="33">
        <f>SUM(E279:E289)</f>
        <v>892747</v>
      </c>
      <c r="F290" s="33">
        <f>SUM(F279:F289)</f>
        <v>329198</v>
      </c>
      <c r="G290" s="33">
        <v>1468870</v>
      </c>
      <c r="H290" s="33">
        <f t="shared" si="69"/>
        <v>2322638</v>
      </c>
      <c r="I290" s="33">
        <v>18098</v>
      </c>
      <c r="J290" s="33">
        <v>1996714</v>
      </c>
      <c r="K290" s="33">
        <v>131521</v>
      </c>
      <c r="L290" s="33">
        <v>252425</v>
      </c>
      <c r="M290" s="33">
        <v>-76120</v>
      </c>
      <c r="N290" s="33">
        <v>76566</v>
      </c>
    </row>
    <row r="291" spans="1:14" ht="16.5" customHeight="1" x14ac:dyDescent="0.3">
      <c r="A291" s="2"/>
      <c r="B291" s="35" t="s">
        <v>276</v>
      </c>
      <c r="C291" s="23"/>
      <c r="D291" s="24"/>
      <c r="E291" s="18"/>
      <c r="F291" s="19">
        <v>0</v>
      </c>
      <c r="G291" s="20"/>
      <c r="H291" s="28">
        <f t="shared" si="65"/>
        <v>0</v>
      </c>
      <c r="I291" s="18"/>
      <c r="J291" s="18"/>
      <c r="K291" s="18"/>
      <c r="L291" s="16"/>
      <c r="M291" s="19"/>
      <c r="N291" s="20">
        <v>0</v>
      </c>
    </row>
    <row r="292" spans="1:14" ht="16.5" customHeight="1" x14ac:dyDescent="0.25">
      <c r="A292" s="21">
        <v>7501</v>
      </c>
      <c r="B292" s="3" t="s">
        <v>277</v>
      </c>
      <c r="C292" s="23">
        <f>+D292+G292+H292+N292</f>
        <v>102791</v>
      </c>
      <c r="D292" s="24">
        <f>+E292+F292</f>
        <v>56877</v>
      </c>
      <c r="E292" s="25">
        <v>0</v>
      </c>
      <c r="F292" s="26">
        <v>56877</v>
      </c>
      <c r="G292" s="27">
        <v>50967</v>
      </c>
      <c r="H292" s="28">
        <f t="shared" si="65"/>
        <v>-5053</v>
      </c>
      <c r="I292" s="25">
        <v>-60</v>
      </c>
      <c r="J292" s="25">
        <v>-1084</v>
      </c>
      <c r="K292" s="25">
        <v>-760</v>
      </c>
      <c r="L292" s="51">
        <v>-2854</v>
      </c>
      <c r="M292" s="26">
        <v>-295</v>
      </c>
      <c r="N292" s="27">
        <v>0</v>
      </c>
    </row>
    <row r="293" spans="1:14" ht="16.5" customHeight="1" x14ac:dyDescent="0.25">
      <c r="A293" s="21">
        <v>7502</v>
      </c>
      <c r="B293" s="3" t="s">
        <v>278</v>
      </c>
      <c r="C293" s="23">
        <f>+D293+G293+H293+N293</f>
        <v>379600</v>
      </c>
      <c r="D293" s="24">
        <f>+E293+F293</f>
        <v>1926</v>
      </c>
      <c r="E293" s="25">
        <v>0</v>
      </c>
      <c r="F293" s="26">
        <v>1926</v>
      </c>
      <c r="G293" s="27">
        <v>390236</v>
      </c>
      <c r="H293" s="28">
        <f t="shared" si="65"/>
        <v>-12641</v>
      </c>
      <c r="I293" s="25">
        <v>681</v>
      </c>
      <c r="J293" s="25">
        <v>4715</v>
      </c>
      <c r="K293" s="25">
        <v>-1235</v>
      </c>
      <c r="L293" s="51">
        <v>-15123</v>
      </c>
      <c r="M293" s="26">
        <v>-1679</v>
      </c>
      <c r="N293" s="27">
        <v>79</v>
      </c>
    </row>
    <row r="294" spans="1:14" ht="16.5" customHeight="1" x14ac:dyDescent="0.25">
      <c r="A294" s="21">
        <v>7503</v>
      </c>
      <c r="B294" s="3" t="s">
        <v>279</v>
      </c>
      <c r="C294" s="23">
        <f>+D294+G294+H294+N294</f>
        <v>41883</v>
      </c>
      <c r="D294" s="24">
        <f>+E294+F294</f>
        <v>0</v>
      </c>
      <c r="E294" s="25">
        <v>0</v>
      </c>
      <c r="F294" s="26">
        <v>0</v>
      </c>
      <c r="G294" s="27">
        <v>16362</v>
      </c>
      <c r="H294" s="28">
        <f t="shared" si="65"/>
        <v>25521</v>
      </c>
      <c r="I294" s="25">
        <v>-747</v>
      </c>
      <c r="J294" s="25">
        <v>-3408</v>
      </c>
      <c r="K294" s="25">
        <v>-3990</v>
      </c>
      <c r="L294" s="51">
        <v>34992</v>
      </c>
      <c r="M294" s="26">
        <v>-1326</v>
      </c>
      <c r="N294" s="27">
        <v>0</v>
      </c>
    </row>
    <row r="295" spans="1:14" ht="16.5" customHeight="1" x14ac:dyDescent="0.25">
      <c r="A295" s="21">
        <v>7504</v>
      </c>
      <c r="B295" s="3" t="s">
        <v>280</v>
      </c>
      <c r="C295" s="23">
        <f>+D295+G295+H295+N295</f>
        <v>454024</v>
      </c>
      <c r="D295" s="24">
        <f>+E295+F295</f>
        <v>28036</v>
      </c>
      <c r="E295" s="25">
        <v>28036</v>
      </c>
      <c r="F295" s="26">
        <v>0</v>
      </c>
      <c r="G295" s="27">
        <v>255412</v>
      </c>
      <c r="H295" s="28">
        <f t="shared" si="65"/>
        <v>170475</v>
      </c>
      <c r="I295" s="25">
        <v>-1606</v>
      </c>
      <c r="J295" s="25">
        <v>-48832</v>
      </c>
      <c r="K295" s="25">
        <v>-42873</v>
      </c>
      <c r="L295" s="51">
        <v>270992</v>
      </c>
      <c r="M295" s="26">
        <v>-7206</v>
      </c>
      <c r="N295" s="27">
        <v>101</v>
      </c>
    </row>
    <row r="296" spans="1:14" ht="16.5" customHeight="1" x14ac:dyDescent="0.25">
      <c r="A296" s="21">
        <v>7505</v>
      </c>
      <c r="B296" s="3" t="s">
        <v>281</v>
      </c>
      <c r="C296" s="23">
        <f>+D296+G296+H296+N296</f>
        <v>1584976</v>
      </c>
      <c r="D296" s="24">
        <f>+E296+F296</f>
        <v>622185</v>
      </c>
      <c r="E296" s="25">
        <v>622185</v>
      </c>
      <c r="F296" s="26">
        <v>0</v>
      </c>
      <c r="G296" s="27">
        <v>325801</v>
      </c>
      <c r="H296" s="28">
        <f t="shared" si="65"/>
        <v>629173</v>
      </c>
      <c r="I296" s="25">
        <v>-3768</v>
      </c>
      <c r="J296" s="25">
        <v>38371</v>
      </c>
      <c r="K296" s="25">
        <v>11867</v>
      </c>
      <c r="L296" s="51">
        <v>609264</v>
      </c>
      <c r="M296" s="26">
        <v>-26561</v>
      </c>
      <c r="N296" s="27">
        <v>7817</v>
      </c>
    </row>
    <row r="297" spans="1:14" ht="16.5" customHeight="1" x14ac:dyDescent="0.25">
      <c r="A297" s="21"/>
      <c r="B297" s="3"/>
      <c r="C297" s="33">
        <f t="shared" ref="C297:H297" si="70">SUM(C292:C296)</f>
        <v>2563274</v>
      </c>
      <c r="D297" s="33">
        <f t="shared" si="70"/>
        <v>709024</v>
      </c>
      <c r="E297" s="33">
        <f>SUM(E292:E296)</f>
        <v>650221</v>
      </c>
      <c r="F297" s="33">
        <f>SUM(F292:F296)</f>
        <v>58803</v>
      </c>
      <c r="G297" s="33">
        <v>1038778</v>
      </c>
      <c r="H297" s="33">
        <f t="shared" si="70"/>
        <v>807475</v>
      </c>
      <c r="I297" s="33">
        <v>-5500</v>
      </c>
      <c r="J297" s="33">
        <v>-10238</v>
      </c>
      <c r="K297" s="33">
        <v>-36991</v>
      </c>
      <c r="L297" s="33">
        <v>897271</v>
      </c>
      <c r="M297" s="33">
        <v>-37067</v>
      </c>
      <c r="N297" s="33">
        <v>7997</v>
      </c>
    </row>
    <row r="298" spans="1:14" ht="16.5" customHeight="1" x14ac:dyDescent="0.3">
      <c r="A298" s="2"/>
      <c r="B298" s="35" t="s">
        <v>282</v>
      </c>
      <c r="C298" s="23"/>
      <c r="D298" s="24"/>
      <c r="E298" s="18"/>
      <c r="F298" s="19">
        <v>0</v>
      </c>
      <c r="G298" s="20"/>
      <c r="H298" s="28">
        <f t="shared" si="65"/>
        <v>0</v>
      </c>
      <c r="I298" s="18"/>
      <c r="J298" s="18"/>
      <c r="K298" s="18"/>
      <c r="L298" s="16"/>
      <c r="M298" s="19"/>
      <c r="N298" s="20">
        <v>0</v>
      </c>
    </row>
    <row r="299" spans="1:14" ht="16.5" customHeight="1" x14ac:dyDescent="0.25">
      <c r="A299" s="21">
        <v>7601</v>
      </c>
      <c r="B299" s="3" t="s">
        <v>283</v>
      </c>
      <c r="C299" s="23">
        <f t="shared" ref="C299:C309" si="71">+D299+G299+H299+N299</f>
        <v>419304</v>
      </c>
      <c r="D299" s="24">
        <f t="shared" ref="D299:D309" si="72">+E299+F299</f>
        <v>61737</v>
      </c>
      <c r="E299" s="25">
        <v>61737</v>
      </c>
      <c r="F299" s="26">
        <v>0</v>
      </c>
      <c r="G299" s="27">
        <v>215454</v>
      </c>
      <c r="H299" s="28">
        <f t="shared" si="65"/>
        <v>141964</v>
      </c>
      <c r="I299" s="25">
        <v>-4422</v>
      </c>
      <c r="J299" s="25">
        <v>5926</v>
      </c>
      <c r="K299" s="25">
        <v>78096</v>
      </c>
      <c r="L299" s="51">
        <v>75933</v>
      </c>
      <c r="M299" s="26">
        <v>-13569</v>
      </c>
      <c r="N299" s="27">
        <v>149</v>
      </c>
    </row>
    <row r="300" spans="1:14" ht="16.5" customHeight="1" x14ac:dyDescent="0.25">
      <c r="A300" s="21">
        <v>7602</v>
      </c>
      <c r="B300" s="3" t="s">
        <v>284</v>
      </c>
      <c r="C300" s="23">
        <f t="shared" si="71"/>
        <v>87524</v>
      </c>
      <c r="D300" s="24">
        <f t="shared" si="72"/>
        <v>6187</v>
      </c>
      <c r="E300" s="25">
        <v>183</v>
      </c>
      <c r="F300" s="26">
        <v>6004</v>
      </c>
      <c r="G300" s="27">
        <v>81187</v>
      </c>
      <c r="H300" s="28">
        <f t="shared" si="65"/>
        <v>150</v>
      </c>
      <c r="I300" s="25">
        <v>-369</v>
      </c>
      <c r="J300" s="25">
        <v>1648</v>
      </c>
      <c r="K300" s="25">
        <v>10431</v>
      </c>
      <c r="L300" s="51">
        <v>-10027</v>
      </c>
      <c r="M300" s="26">
        <v>-1533</v>
      </c>
      <c r="N300" s="27">
        <v>0</v>
      </c>
    </row>
    <row r="301" spans="1:14" ht="16.5" customHeight="1" x14ac:dyDescent="0.25">
      <c r="A301" s="21">
        <v>7603</v>
      </c>
      <c r="B301" s="3" t="s">
        <v>285</v>
      </c>
      <c r="C301" s="23">
        <f t="shared" si="71"/>
        <v>78603</v>
      </c>
      <c r="D301" s="24">
        <f t="shared" si="72"/>
        <v>38347</v>
      </c>
      <c r="E301" s="25">
        <v>0</v>
      </c>
      <c r="F301" s="26">
        <v>38347</v>
      </c>
      <c r="G301" s="27">
        <v>64346</v>
      </c>
      <c r="H301" s="28">
        <f t="shared" si="65"/>
        <v>-24090</v>
      </c>
      <c r="I301" s="25">
        <v>-149</v>
      </c>
      <c r="J301" s="25">
        <v>-9478</v>
      </c>
      <c r="K301" s="25">
        <v>-4659</v>
      </c>
      <c r="L301" s="51">
        <v>-9172</v>
      </c>
      <c r="M301" s="26">
        <v>-632</v>
      </c>
      <c r="N301" s="27">
        <v>0</v>
      </c>
    </row>
    <row r="302" spans="1:14" ht="16.5" customHeight="1" x14ac:dyDescent="0.25">
      <c r="A302" s="40">
        <v>7604</v>
      </c>
      <c r="B302" s="41" t="s">
        <v>286</v>
      </c>
      <c r="C302" s="23">
        <f t="shared" si="71"/>
        <v>73689</v>
      </c>
      <c r="D302" s="24">
        <f t="shared" si="72"/>
        <v>4743</v>
      </c>
      <c r="E302" s="25">
        <v>0</v>
      </c>
      <c r="F302" s="26">
        <v>4743</v>
      </c>
      <c r="G302" s="27">
        <v>71794</v>
      </c>
      <c r="H302" s="28">
        <f t="shared" si="65"/>
        <v>-2848</v>
      </c>
      <c r="I302" s="25">
        <v>0</v>
      </c>
      <c r="J302" s="25">
        <v>-806</v>
      </c>
      <c r="K302" s="25">
        <v>-411</v>
      </c>
      <c r="L302" s="51">
        <v>-1552</v>
      </c>
      <c r="M302" s="26">
        <v>-79</v>
      </c>
      <c r="N302" s="27">
        <v>0</v>
      </c>
    </row>
    <row r="303" spans="1:14" ht="16.5" customHeight="1" x14ac:dyDescent="0.25">
      <c r="A303" s="21">
        <v>7605</v>
      </c>
      <c r="B303" s="3" t="s">
        <v>287</v>
      </c>
      <c r="C303" s="23">
        <f t="shared" si="71"/>
        <v>34208</v>
      </c>
      <c r="D303" s="24">
        <f t="shared" si="72"/>
        <v>0</v>
      </c>
      <c r="E303" s="25">
        <v>0</v>
      </c>
      <c r="F303" s="26">
        <v>0</v>
      </c>
      <c r="G303" s="27">
        <v>46709</v>
      </c>
      <c r="H303" s="28">
        <f t="shared" si="65"/>
        <v>-12501</v>
      </c>
      <c r="I303" s="25">
        <v>239</v>
      </c>
      <c r="J303" s="25">
        <v>-12039</v>
      </c>
      <c r="K303" s="25">
        <v>-4176</v>
      </c>
      <c r="L303" s="51">
        <v>4612</v>
      </c>
      <c r="M303" s="26">
        <v>-1137</v>
      </c>
      <c r="N303" s="27">
        <v>0</v>
      </c>
    </row>
    <row r="304" spans="1:14" ht="16.5" customHeight="1" x14ac:dyDescent="0.25">
      <c r="A304" s="21">
        <v>7606</v>
      </c>
      <c r="B304" s="3" t="s">
        <v>288</v>
      </c>
      <c r="C304" s="23">
        <f t="shared" si="71"/>
        <v>494902</v>
      </c>
      <c r="D304" s="24">
        <f t="shared" si="72"/>
        <v>-11678</v>
      </c>
      <c r="E304" s="25">
        <v>-518</v>
      </c>
      <c r="F304" s="26">
        <v>-11160</v>
      </c>
      <c r="G304" s="27">
        <v>167916</v>
      </c>
      <c r="H304" s="28">
        <f t="shared" si="65"/>
        <v>314716</v>
      </c>
      <c r="I304" s="25">
        <v>-465</v>
      </c>
      <c r="J304" s="25">
        <v>363889</v>
      </c>
      <c r="K304" s="25">
        <v>-12014</v>
      </c>
      <c r="L304" s="51">
        <v>-34570</v>
      </c>
      <c r="M304" s="26">
        <v>-2124</v>
      </c>
      <c r="N304" s="27">
        <v>23948</v>
      </c>
    </row>
    <row r="305" spans="1:14" ht="16.5" customHeight="1" x14ac:dyDescent="0.25">
      <c r="A305" s="21">
        <v>7607</v>
      </c>
      <c r="B305" s="3" t="s">
        <v>289</v>
      </c>
      <c r="C305" s="23">
        <f t="shared" si="71"/>
        <v>69705</v>
      </c>
      <c r="D305" s="24">
        <f t="shared" si="72"/>
        <v>0</v>
      </c>
      <c r="E305" s="25">
        <v>0</v>
      </c>
      <c r="F305" s="26">
        <v>0</v>
      </c>
      <c r="G305" s="27">
        <v>30671</v>
      </c>
      <c r="H305" s="28">
        <f t="shared" si="65"/>
        <v>39034</v>
      </c>
      <c r="I305" s="25">
        <v>-597</v>
      </c>
      <c r="J305" s="25">
        <v>44979</v>
      </c>
      <c r="K305" s="25">
        <v>-11064</v>
      </c>
      <c r="L305" s="51">
        <v>7015</v>
      </c>
      <c r="M305" s="26">
        <v>-1299</v>
      </c>
      <c r="N305" s="27">
        <v>0</v>
      </c>
    </row>
    <row r="306" spans="1:14" ht="16.5" customHeight="1" x14ac:dyDescent="0.25">
      <c r="A306" s="21">
        <v>7608</v>
      </c>
      <c r="B306" s="3" t="s">
        <v>290</v>
      </c>
      <c r="C306" s="23">
        <f t="shared" si="71"/>
        <v>115478</v>
      </c>
      <c r="D306" s="24">
        <f t="shared" si="72"/>
        <v>5238</v>
      </c>
      <c r="E306" s="25">
        <v>0</v>
      </c>
      <c r="F306" s="26">
        <v>5238</v>
      </c>
      <c r="G306" s="27">
        <v>81062</v>
      </c>
      <c r="H306" s="28">
        <f t="shared" si="65"/>
        <v>29178</v>
      </c>
      <c r="I306" s="25">
        <v>-477</v>
      </c>
      <c r="J306" s="25">
        <v>-12370</v>
      </c>
      <c r="K306" s="25">
        <v>14335</v>
      </c>
      <c r="L306" s="51">
        <v>29022</v>
      </c>
      <c r="M306" s="26">
        <v>-1332</v>
      </c>
      <c r="N306" s="27">
        <v>0</v>
      </c>
    </row>
    <row r="307" spans="1:14" ht="16.5" customHeight="1" x14ac:dyDescent="0.25">
      <c r="A307" s="21">
        <v>7609</v>
      </c>
      <c r="B307" s="3" t="s">
        <v>291</v>
      </c>
      <c r="C307" s="23">
        <f t="shared" si="71"/>
        <v>105780</v>
      </c>
      <c r="D307" s="24">
        <f t="shared" si="72"/>
        <v>23494</v>
      </c>
      <c r="E307" s="25">
        <v>0</v>
      </c>
      <c r="F307" s="26">
        <v>23494</v>
      </c>
      <c r="G307" s="27">
        <v>69903</v>
      </c>
      <c r="H307" s="28">
        <f t="shared" si="65"/>
        <v>12383</v>
      </c>
      <c r="I307" s="25">
        <v>-999</v>
      </c>
      <c r="J307" s="25">
        <v>-10123</v>
      </c>
      <c r="K307" s="25">
        <v>5638</v>
      </c>
      <c r="L307" s="51">
        <v>19577</v>
      </c>
      <c r="M307" s="26">
        <v>-1710</v>
      </c>
      <c r="N307" s="27">
        <v>0</v>
      </c>
    </row>
    <row r="308" spans="1:14" ht="16.5" customHeight="1" x14ac:dyDescent="0.25">
      <c r="A308" s="21">
        <v>7610</v>
      </c>
      <c r="B308" s="3" t="s">
        <v>292</v>
      </c>
      <c r="C308" s="23">
        <f t="shared" si="71"/>
        <v>141080</v>
      </c>
      <c r="D308" s="24">
        <f t="shared" si="72"/>
        <v>63936</v>
      </c>
      <c r="E308" s="25">
        <v>37679</v>
      </c>
      <c r="F308" s="26">
        <v>26257</v>
      </c>
      <c r="G308" s="27">
        <v>162540</v>
      </c>
      <c r="H308" s="28">
        <f t="shared" si="65"/>
        <v>-85545</v>
      </c>
      <c r="I308" s="25">
        <v>1966</v>
      </c>
      <c r="J308" s="25">
        <v>-10015</v>
      </c>
      <c r="K308" s="25">
        <v>1874</v>
      </c>
      <c r="L308" s="51">
        <v>-71399</v>
      </c>
      <c r="M308" s="26">
        <v>-7971</v>
      </c>
      <c r="N308" s="27">
        <v>149</v>
      </c>
    </row>
    <row r="309" spans="1:14" ht="16.5" customHeight="1" x14ac:dyDescent="0.25">
      <c r="A309" s="21">
        <v>7611</v>
      </c>
      <c r="B309" s="3" t="s">
        <v>293</v>
      </c>
      <c r="C309" s="23">
        <f t="shared" si="71"/>
        <v>1504146</v>
      </c>
      <c r="D309" s="24">
        <f t="shared" si="72"/>
        <v>121101</v>
      </c>
      <c r="E309" s="25">
        <v>121101</v>
      </c>
      <c r="F309" s="26">
        <v>0</v>
      </c>
      <c r="G309" s="27">
        <v>403784</v>
      </c>
      <c r="H309" s="28">
        <f t="shared" si="65"/>
        <v>957045</v>
      </c>
      <c r="I309" s="25">
        <v>7731</v>
      </c>
      <c r="J309" s="25">
        <v>1076334</v>
      </c>
      <c r="K309" s="25">
        <v>159690</v>
      </c>
      <c r="L309" s="51">
        <v>-258342</v>
      </c>
      <c r="M309" s="26">
        <v>-28368</v>
      </c>
      <c r="N309" s="27">
        <v>22216</v>
      </c>
    </row>
    <row r="310" spans="1:14" ht="16.5" customHeight="1" x14ac:dyDescent="0.25">
      <c r="A310" s="21"/>
      <c r="B310" s="3"/>
      <c r="C310" s="33">
        <f t="shared" ref="C310:H310" si="73">SUM(C299:C309)</f>
        <v>3124419</v>
      </c>
      <c r="D310" s="33">
        <f t="shared" si="73"/>
        <v>313105</v>
      </c>
      <c r="E310" s="33">
        <f>SUM(E299:E309)</f>
        <v>220182</v>
      </c>
      <c r="F310" s="33">
        <f>SUM(F299:F309)</f>
        <v>92923</v>
      </c>
      <c r="G310" s="33">
        <v>1395366</v>
      </c>
      <c r="H310" s="33">
        <f t="shared" si="73"/>
        <v>1369486</v>
      </c>
      <c r="I310" s="33">
        <v>2458</v>
      </c>
      <c r="J310" s="33">
        <v>1437945</v>
      </c>
      <c r="K310" s="33">
        <v>237740</v>
      </c>
      <c r="L310" s="33">
        <v>-248903</v>
      </c>
      <c r="M310" s="33">
        <v>-59754</v>
      </c>
      <c r="N310" s="33">
        <v>46462</v>
      </c>
    </row>
    <row r="311" spans="1:14" ht="16.5" customHeight="1" x14ac:dyDescent="0.3">
      <c r="A311" s="2"/>
      <c r="B311" s="35" t="s">
        <v>294</v>
      </c>
      <c r="C311" s="23"/>
      <c r="D311" s="24"/>
      <c r="E311" s="18"/>
      <c r="F311" s="19">
        <v>0</v>
      </c>
      <c r="G311" s="20"/>
      <c r="H311" s="28">
        <f t="shared" si="65"/>
        <v>0</v>
      </c>
      <c r="I311" s="18"/>
      <c r="J311" s="18"/>
      <c r="K311" s="18"/>
      <c r="L311" s="16"/>
      <c r="M311" s="19"/>
      <c r="N311" s="20">
        <v>0</v>
      </c>
    </row>
    <row r="312" spans="1:14" ht="16.5" customHeight="1" x14ac:dyDescent="0.25">
      <c r="A312" s="21">
        <v>7701</v>
      </c>
      <c r="B312" s="3" t="s">
        <v>295</v>
      </c>
      <c r="C312" s="23">
        <f t="shared" ref="C312:C321" si="74">+D312+G312+H312+N312</f>
        <v>30718</v>
      </c>
      <c r="D312" s="24">
        <f t="shared" ref="D312:D321" si="75">+E312+F312</f>
        <v>0</v>
      </c>
      <c r="E312" s="25">
        <v>0</v>
      </c>
      <c r="F312" s="26">
        <v>0</v>
      </c>
      <c r="G312" s="27">
        <v>48283</v>
      </c>
      <c r="H312" s="28">
        <f t="shared" si="65"/>
        <v>-17565</v>
      </c>
      <c r="I312" s="25">
        <v>723</v>
      </c>
      <c r="J312" s="25">
        <v>-6149</v>
      </c>
      <c r="K312" s="25">
        <v>-2402</v>
      </c>
      <c r="L312" s="51">
        <v>-8891</v>
      </c>
      <c r="M312" s="26">
        <v>-846</v>
      </c>
      <c r="N312" s="27">
        <v>0</v>
      </c>
    </row>
    <row r="313" spans="1:14" ht="16.5" customHeight="1" x14ac:dyDescent="0.25">
      <c r="A313" s="21">
        <v>7702</v>
      </c>
      <c r="B313" s="3" t="s">
        <v>296</v>
      </c>
      <c r="C313" s="23">
        <f t="shared" si="74"/>
        <v>36911</v>
      </c>
      <c r="D313" s="24">
        <f t="shared" si="75"/>
        <v>0</v>
      </c>
      <c r="E313" s="25">
        <v>0</v>
      </c>
      <c r="F313" s="26">
        <v>0</v>
      </c>
      <c r="G313" s="27">
        <v>44972</v>
      </c>
      <c r="H313" s="28">
        <f t="shared" si="65"/>
        <v>-8061</v>
      </c>
      <c r="I313" s="25">
        <v>314</v>
      </c>
      <c r="J313" s="25">
        <v>-3193</v>
      </c>
      <c r="K313" s="25">
        <v>-838</v>
      </c>
      <c r="L313" s="51">
        <v>-3883</v>
      </c>
      <c r="M313" s="26">
        <v>-461</v>
      </c>
      <c r="N313" s="27">
        <v>0</v>
      </c>
    </row>
    <row r="314" spans="1:14" ht="16.5" customHeight="1" x14ac:dyDescent="0.25">
      <c r="A314" s="21">
        <v>7703</v>
      </c>
      <c r="B314" s="3" t="s">
        <v>297</v>
      </c>
      <c r="C314" s="23">
        <f t="shared" si="74"/>
        <v>150137</v>
      </c>
      <c r="D314" s="24">
        <f t="shared" si="75"/>
        <v>55917</v>
      </c>
      <c r="E314" s="25">
        <v>0</v>
      </c>
      <c r="F314" s="26">
        <v>55917</v>
      </c>
      <c r="G314" s="27">
        <v>108330</v>
      </c>
      <c r="H314" s="28">
        <f t="shared" si="65"/>
        <v>-14110</v>
      </c>
      <c r="I314" s="25">
        <v>-60</v>
      </c>
      <c r="J314" s="25">
        <v>-6450</v>
      </c>
      <c r="K314" s="25">
        <v>-2275</v>
      </c>
      <c r="L314" s="51">
        <v>-4800</v>
      </c>
      <c r="M314" s="26">
        <v>-525</v>
      </c>
      <c r="N314" s="27">
        <v>0</v>
      </c>
    </row>
    <row r="315" spans="1:14" ht="16.5" customHeight="1" x14ac:dyDescent="0.25">
      <c r="A315" s="21">
        <v>7704</v>
      </c>
      <c r="B315" s="3" t="s">
        <v>298</v>
      </c>
      <c r="C315" s="23">
        <f t="shared" si="74"/>
        <v>34815</v>
      </c>
      <c r="D315" s="24">
        <f t="shared" si="75"/>
        <v>0</v>
      </c>
      <c r="E315" s="25">
        <v>0</v>
      </c>
      <c r="F315" s="26">
        <v>0</v>
      </c>
      <c r="G315" s="27">
        <v>52228</v>
      </c>
      <c r="H315" s="28">
        <f t="shared" si="65"/>
        <v>-17413</v>
      </c>
      <c r="I315" s="25">
        <v>1322</v>
      </c>
      <c r="J315" s="25">
        <v>-8398</v>
      </c>
      <c r="K315" s="25">
        <v>-2584</v>
      </c>
      <c r="L315" s="51">
        <v>-6848</v>
      </c>
      <c r="M315" s="26">
        <v>-905</v>
      </c>
      <c r="N315" s="27">
        <v>0</v>
      </c>
    </row>
    <row r="316" spans="1:14" ht="16.5" customHeight="1" x14ac:dyDescent="0.25">
      <c r="A316" s="21">
        <v>7705</v>
      </c>
      <c r="B316" s="3" t="s">
        <v>299</v>
      </c>
      <c r="C316" s="23">
        <f t="shared" si="74"/>
        <v>40104</v>
      </c>
      <c r="D316" s="24">
        <f t="shared" si="75"/>
        <v>0</v>
      </c>
      <c r="E316" s="25">
        <v>0</v>
      </c>
      <c r="F316" s="26">
        <v>0</v>
      </c>
      <c r="G316" s="27">
        <v>49460</v>
      </c>
      <c r="H316" s="28">
        <f t="shared" si="65"/>
        <v>-9356</v>
      </c>
      <c r="I316" s="25">
        <v>958</v>
      </c>
      <c r="J316" s="25">
        <v>-4541</v>
      </c>
      <c r="K316" s="25">
        <v>-1586</v>
      </c>
      <c r="L316" s="51">
        <v>-3767</v>
      </c>
      <c r="M316" s="26">
        <v>-420</v>
      </c>
      <c r="N316" s="27">
        <v>0</v>
      </c>
    </row>
    <row r="317" spans="1:14" ht="16.5" customHeight="1" x14ac:dyDescent="0.25">
      <c r="A317" s="21">
        <v>7706</v>
      </c>
      <c r="B317" s="3" t="s">
        <v>300</v>
      </c>
      <c r="C317" s="23">
        <f t="shared" si="74"/>
        <v>39834</v>
      </c>
      <c r="D317" s="24">
        <f t="shared" si="75"/>
        <v>0</v>
      </c>
      <c r="E317" s="25">
        <v>0</v>
      </c>
      <c r="F317" s="26">
        <v>0</v>
      </c>
      <c r="G317" s="27">
        <v>47366</v>
      </c>
      <c r="H317" s="28">
        <f t="shared" si="65"/>
        <v>-7532</v>
      </c>
      <c r="I317" s="25">
        <v>-143</v>
      </c>
      <c r="J317" s="25">
        <v>-3737</v>
      </c>
      <c r="K317" s="25">
        <v>-1316</v>
      </c>
      <c r="L317" s="51">
        <v>-2057</v>
      </c>
      <c r="M317" s="26">
        <v>-279</v>
      </c>
      <c r="N317" s="27">
        <v>0</v>
      </c>
    </row>
    <row r="318" spans="1:14" ht="16.5" customHeight="1" x14ac:dyDescent="0.25">
      <c r="A318" s="21">
        <v>7707</v>
      </c>
      <c r="B318" s="3" t="s">
        <v>301</v>
      </c>
      <c r="C318" s="23">
        <f t="shared" si="74"/>
        <v>182105</v>
      </c>
      <c r="D318" s="24">
        <f t="shared" si="75"/>
        <v>0</v>
      </c>
      <c r="E318" s="25">
        <v>0</v>
      </c>
      <c r="F318" s="26">
        <v>0</v>
      </c>
      <c r="G318" s="27">
        <v>211291</v>
      </c>
      <c r="H318" s="28">
        <f t="shared" si="65"/>
        <v>-29186</v>
      </c>
      <c r="I318" s="25">
        <v>1467</v>
      </c>
      <c r="J318" s="25">
        <v>-12223</v>
      </c>
      <c r="K318" s="25">
        <v>-5198</v>
      </c>
      <c r="L318" s="51">
        <v>-12066</v>
      </c>
      <c r="M318" s="26">
        <v>-1166</v>
      </c>
      <c r="N318" s="27">
        <v>0</v>
      </c>
    </row>
    <row r="319" spans="1:14" ht="16.5" customHeight="1" x14ac:dyDescent="0.25">
      <c r="A319" s="21">
        <v>7708</v>
      </c>
      <c r="B319" s="3" t="s">
        <v>302</v>
      </c>
      <c r="C319" s="23">
        <f t="shared" si="74"/>
        <v>8712</v>
      </c>
      <c r="D319" s="24">
        <f t="shared" si="75"/>
        <v>-14334</v>
      </c>
      <c r="E319" s="25">
        <v>0</v>
      </c>
      <c r="F319" s="26">
        <v>-14334</v>
      </c>
      <c r="G319" s="27">
        <v>29553</v>
      </c>
      <c r="H319" s="28">
        <f t="shared" si="65"/>
        <v>-6507</v>
      </c>
      <c r="I319" s="25">
        <v>1389</v>
      </c>
      <c r="J319" s="25">
        <v>-3220</v>
      </c>
      <c r="K319" s="25">
        <v>-789</v>
      </c>
      <c r="L319" s="51">
        <v>-3383</v>
      </c>
      <c r="M319" s="26">
        <v>-504</v>
      </c>
      <c r="N319" s="27">
        <v>0</v>
      </c>
    </row>
    <row r="320" spans="1:14" ht="16.5" customHeight="1" x14ac:dyDescent="0.25">
      <c r="A320" s="21">
        <v>7709</v>
      </c>
      <c r="B320" s="3" t="s">
        <v>303</v>
      </c>
      <c r="C320" s="23">
        <f t="shared" si="74"/>
        <v>44601</v>
      </c>
      <c r="D320" s="24">
        <f t="shared" si="75"/>
        <v>0</v>
      </c>
      <c r="E320" s="25">
        <v>0</v>
      </c>
      <c r="F320" s="26">
        <v>0</v>
      </c>
      <c r="G320" s="27">
        <v>53975</v>
      </c>
      <c r="H320" s="28">
        <f t="shared" si="65"/>
        <v>-9374</v>
      </c>
      <c r="I320" s="25">
        <v>168</v>
      </c>
      <c r="J320" s="25">
        <v>-2933</v>
      </c>
      <c r="K320" s="25">
        <v>-645</v>
      </c>
      <c r="L320" s="51">
        <v>-5453</v>
      </c>
      <c r="M320" s="26">
        <v>-511</v>
      </c>
      <c r="N320" s="27">
        <v>0</v>
      </c>
    </row>
    <row r="321" spans="1:14" ht="16.5" customHeight="1" x14ac:dyDescent="0.25">
      <c r="A321" s="21">
        <v>7710</v>
      </c>
      <c r="B321" s="3" t="s">
        <v>304</v>
      </c>
      <c r="C321" s="23">
        <f t="shared" si="74"/>
        <v>748372</v>
      </c>
      <c r="D321" s="24">
        <f t="shared" si="75"/>
        <v>-264375</v>
      </c>
      <c r="E321" s="25">
        <v>-264375</v>
      </c>
      <c r="F321" s="26">
        <v>0</v>
      </c>
      <c r="G321" s="27">
        <v>230309</v>
      </c>
      <c r="H321" s="28">
        <f t="shared" si="65"/>
        <v>738746</v>
      </c>
      <c r="I321" s="25">
        <v>13540</v>
      </c>
      <c r="J321" s="25">
        <v>997480</v>
      </c>
      <c r="K321" s="25">
        <v>-228498</v>
      </c>
      <c r="L321" s="51">
        <v>-4728</v>
      </c>
      <c r="M321" s="26">
        <v>-39048</v>
      </c>
      <c r="N321" s="27">
        <v>43692</v>
      </c>
    </row>
    <row r="322" spans="1:14" ht="16.5" customHeight="1" x14ac:dyDescent="0.25">
      <c r="A322" s="21"/>
      <c r="B322" s="3"/>
      <c r="C322" s="33">
        <f t="shared" ref="C322:H322" si="76">SUM(C312:C321)</f>
        <v>1316309</v>
      </c>
      <c r="D322" s="33">
        <f t="shared" si="76"/>
        <v>-222792</v>
      </c>
      <c r="E322" s="33">
        <f>SUM(E312:E321)</f>
        <v>-264375</v>
      </c>
      <c r="F322" s="33">
        <f>SUM(F312:F321)</f>
        <v>41583</v>
      </c>
      <c r="G322" s="33">
        <v>875767</v>
      </c>
      <c r="H322" s="33">
        <f t="shared" si="76"/>
        <v>619642</v>
      </c>
      <c r="I322" s="33">
        <v>19678</v>
      </c>
      <c r="J322" s="33">
        <v>946636</v>
      </c>
      <c r="K322" s="33">
        <v>-246131</v>
      </c>
      <c r="L322" s="33">
        <v>-55876</v>
      </c>
      <c r="M322" s="33">
        <v>-44665</v>
      </c>
      <c r="N322" s="33">
        <v>43692</v>
      </c>
    </row>
    <row r="323" spans="1:14" ht="16.5" customHeight="1" x14ac:dyDescent="0.3">
      <c r="A323" s="2"/>
      <c r="B323" s="35" t="s">
        <v>305</v>
      </c>
      <c r="C323" s="23"/>
      <c r="D323" s="24"/>
      <c r="E323" s="18"/>
      <c r="F323" s="19">
        <v>0</v>
      </c>
      <c r="G323" s="20"/>
      <c r="H323" s="28">
        <f t="shared" si="65"/>
        <v>0</v>
      </c>
      <c r="I323" s="18"/>
      <c r="J323" s="18"/>
      <c r="K323" s="18"/>
      <c r="L323" s="16"/>
      <c r="M323" s="19"/>
      <c r="N323" s="20">
        <v>0</v>
      </c>
    </row>
    <row r="324" spans="1:14" ht="16.5" customHeight="1" x14ac:dyDescent="0.25">
      <c r="A324" s="21">
        <v>7801</v>
      </c>
      <c r="B324" s="3" t="s">
        <v>306</v>
      </c>
      <c r="C324" s="23">
        <f>+D324+G324+H324+N324</f>
        <v>123886</v>
      </c>
      <c r="D324" s="24">
        <f>+E324+F324</f>
        <v>45118</v>
      </c>
      <c r="E324" s="25">
        <v>0</v>
      </c>
      <c r="F324" s="26">
        <v>45118</v>
      </c>
      <c r="G324" s="27">
        <v>73594</v>
      </c>
      <c r="H324" s="28">
        <f t="shared" si="65"/>
        <v>5174</v>
      </c>
      <c r="I324" s="25">
        <v>2111</v>
      </c>
      <c r="J324" s="25">
        <v>515</v>
      </c>
      <c r="K324" s="25">
        <v>5793</v>
      </c>
      <c r="L324" s="51">
        <v>-2951</v>
      </c>
      <c r="M324" s="26">
        <v>-294</v>
      </c>
      <c r="N324" s="27">
        <v>0</v>
      </c>
    </row>
    <row r="325" spans="1:14" ht="16.5" customHeight="1" x14ac:dyDescent="0.25">
      <c r="A325" s="21">
        <v>7802</v>
      </c>
      <c r="B325" s="3" t="s">
        <v>307</v>
      </c>
      <c r="C325" s="23">
        <f>+D325+G325+H325+N325</f>
        <v>96693</v>
      </c>
      <c r="D325" s="24">
        <f>+E325+F325</f>
        <v>27268</v>
      </c>
      <c r="E325" s="25">
        <v>-824</v>
      </c>
      <c r="F325" s="26">
        <v>28092</v>
      </c>
      <c r="G325" s="27">
        <v>93486</v>
      </c>
      <c r="H325" s="28">
        <f t="shared" si="65"/>
        <v>-25216</v>
      </c>
      <c r="I325" s="25">
        <v>1499</v>
      </c>
      <c r="J325" s="25">
        <v>-8893</v>
      </c>
      <c r="K325" s="25">
        <v>-5109</v>
      </c>
      <c r="L325" s="51">
        <v>-11980</v>
      </c>
      <c r="M325" s="26">
        <v>-733</v>
      </c>
      <c r="N325" s="27">
        <v>1155</v>
      </c>
    </row>
    <row r="326" spans="1:14" ht="16.5" customHeight="1" x14ac:dyDescent="0.25">
      <c r="A326" s="21">
        <v>7803</v>
      </c>
      <c r="B326" s="3" t="s">
        <v>308</v>
      </c>
      <c r="C326" s="23">
        <f>+D326+G326+H326+N326</f>
        <v>57394</v>
      </c>
      <c r="D326" s="24">
        <f>+E326+F326</f>
        <v>0</v>
      </c>
      <c r="E326" s="25">
        <v>0</v>
      </c>
      <c r="F326" s="26">
        <v>0</v>
      </c>
      <c r="G326" s="27">
        <v>62227</v>
      </c>
      <c r="H326" s="28">
        <f t="shared" si="65"/>
        <v>-4833</v>
      </c>
      <c r="I326" s="25">
        <v>-90</v>
      </c>
      <c r="J326" s="25">
        <v>4712</v>
      </c>
      <c r="K326" s="25">
        <v>-3157</v>
      </c>
      <c r="L326" s="51">
        <v>-5844</v>
      </c>
      <c r="M326" s="26">
        <v>-454</v>
      </c>
      <c r="N326" s="27">
        <v>0</v>
      </c>
    </row>
    <row r="327" spans="1:14" ht="16.5" customHeight="1" x14ac:dyDescent="0.25">
      <c r="A327" s="21">
        <v>7804</v>
      </c>
      <c r="B327" s="3" t="s">
        <v>309</v>
      </c>
      <c r="C327" s="23">
        <f>+D327+G327+H327+N327</f>
        <v>199923</v>
      </c>
      <c r="D327" s="24">
        <f>+E327+F327</f>
        <v>0</v>
      </c>
      <c r="E327" s="25">
        <v>0</v>
      </c>
      <c r="F327" s="26">
        <v>0</v>
      </c>
      <c r="G327" s="27">
        <v>235351</v>
      </c>
      <c r="H327" s="28">
        <f t="shared" si="65"/>
        <v>-35428</v>
      </c>
      <c r="I327" s="25">
        <v>920</v>
      </c>
      <c r="J327" s="25">
        <v>-13643</v>
      </c>
      <c r="K327" s="25">
        <v>-3586</v>
      </c>
      <c r="L327" s="51">
        <v>-18103</v>
      </c>
      <c r="M327" s="26">
        <v>-1016</v>
      </c>
      <c r="N327" s="27">
        <v>0</v>
      </c>
    </row>
    <row r="328" spans="1:14" ht="16.5" customHeight="1" x14ac:dyDescent="0.25">
      <c r="A328" s="21">
        <v>7805</v>
      </c>
      <c r="B328" s="3" t="s">
        <v>310</v>
      </c>
      <c r="C328" s="23">
        <f>+D328+G328+H328+N328</f>
        <v>2446124</v>
      </c>
      <c r="D328" s="24">
        <f>+E328+F328</f>
        <v>1752753</v>
      </c>
      <c r="E328" s="25">
        <v>1752753</v>
      </c>
      <c r="F328" s="26">
        <v>0</v>
      </c>
      <c r="G328" s="27">
        <v>228334</v>
      </c>
      <c r="H328" s="28">
        <f t="shared" si="65"/>
        <v>405535</v>
      </c>
      <c r="I328" s="25">
        <v>15087</v>
      </c>
      <c r="J328" s="25">
        <v>398360</v>
      </c>
      <c r="K328" s="25">
        <v>-2213</v>
      </c>
      <c r="L328" s="51">
        <v>41</v>
      </c>
      <c r="M328" s="26">
        <v>-5740</v>
      </c>
      <c r="N328" s="27">
        <v>59502</v>
      </c>
    </row>
    <row r="329" spans="1:14" ht="16.5" customHeight="1" x14ac:dyDescent="0.25">
      <c r="A329" s="2"/>
      <c r="B329" s="54"/>
      <c r="C329" s="33">
        <f t="shared" ref="C329:H329" si="77">SUM(C324:C328)</f>
        <v>2924020</v>
      </c>
      <c r="D329" s="33">
        <f t="shared" si="77"/>
        <v>1825139</v>
      </c>
      <c r="E329" s="33">
        <f>SUM(E324:E328)</f>
        <v>1751929</v>
      </c>
      <c r="F329" s="33">
        <f>SUM(F324:F328)</f>
        <v>73210</v>
      </c>
      <c r="G329" s="33">
        <v>692992</v>
      </c>
      <c r="H329" s="33">
        <f t="shared" si="77"/>
        <v>345232</v>
      </c>
      <c r="I329" s="33">
        <v>19527</v>
      </c>
      <c r="J329" s="33">
        <v>381051</v>
      </c>
      <c r="K329" s="33">
        <v>-8272</v>
      </c>
      <c r="L329" s="33">
        <v>-38837</v>
      </c>
      <c r="M329" s="33">
        <v>-8237</v>
      </c>
      <c r="N329" s="33">
        <v>60657</v>
      </c>
    </row>
    <row r="330" spans="1:14" ht="16.5" customHeight="1" thickBot="1" x14ac:dyDescent="0.3">
      <c r="A330" s="3"/>
      <c r="B330" s="54"/>
      <c r="C330" s="55"/>
      <c r="D330" s="56"/>
      <c r="E330" s="57"/>
      <c r="F330" s="58"/>
      <c r="G330" s="59"/>
      <c r="H330" s="56"/>
      <c r="I330" s="57"/>
      <c r="J330" s="57"/>
      <c r="K330" s="57"/>
      <c r="L330" s="55"/>
      <c r="M330" s="58"/>
      <c r="N330" s="59"/>
    </row>
    <row r="331" spans="1:14" ht="16.5" customHeight="1" thickBot="1" x14ac:dyDescent="0.3">
      <c r="B331" s="60" t="s">
        <v>311</v>
      </c>
      <c r="C331" s="61">
        <f t="shared" ref="C331:M331" si="78">C26+C41+C55+C67+C80+C92+C98+C108+C117+C128+C138+C151+C165+C173+C186+C206+C215+C225+C234+C240+C252+C253+C277+C290+C297+C310+C322+C329</f>
        <v>144939384.97</v>
      </c>
      <c r="D331" s="61">
        <f t="shared" si="78"/>
        <v>60645475</v>
      </c>
      <c r="E331" s="61">
        <f>E26+E41+E55+E67+E80+E92+E98+E108+E117+E128+E138+E151+E165+E173+E186+E206+E215+E225+E234+E240+E252+E253+E277+E290+E297+E310+E322+E329</f>
        <v>53354820</v>
      </c>
      <c r="F331" s="61">
        <f>F26+F41+F55+F67+F80+F92+F98+F108+F117+F128+F138+F151+F165+F173+F186+F206+F215+F225+F234+F240+F252+F253+F277+F290+F297+F310+F322+F329</f>
        <v>7290655</v>
      </c>
      <c r="G331" s="61">
        <f t="shared" si="78"/>
        <v>26906391</v>
      </c>
      <c r="H331" s="61">
        <f t="shared" si="78"/>
        <v>53129653.969999999</v>
      </c>
      <c r="I331" s="61">
        <f t="shared" si="78"/>
        <v>292449.96999999997</v>
      </c>
      <c r="J331" s="61">
        <f t="shared" si="78"/>
        <v>27806200</v>
      </c>
      <c r="K331" s="61">
        <f t="shared" si="78"/>
        <v>6258363</v>
      </c>
      <c r="L331" s="61">
        <f t="shared" si="78"/>
        <v>17520889</v>
      </c>
      <c r="M331" s="61">
        <f t="shared" si="78"/>
        <v>1251752</v>
      </c>
      <c r="N331" s="61">
        <v>4257865</v>
      </c>
    </row>
    <row r="332" spans="1:14" ht="16.5" customHeight="1" x14ac:dyDescent="0.25">
      <c r="C332" s="62"/>
      <c r="D332" s="62"/>
      <c r="E332" s="62"/>
      <c r="F332" s="62"/>
      <c r="G332" s="62"/>
      <c r="H332" s="62"/>
      <c r="I332" s="62"/>
      <c r="J332" s="62"/>
      <c r="K332" s="62"/>
      <c r="L332" s="62"/>
      <c r="M332" s="62"/>
      <c r="N332" s="62"/>
    </row>
    <row r="333" spans="1:14" ht="16.5" customHeight="1" x14ac:dyDescent="0.25">
      <c r="D333" s="63"/>
      <c r="E333" s="63"/>
      <c r="F333" s="63"/>
      <c r="G333" s="63"/>
      <c r="I333" s="64"/>
    </row>
    <row r="334" spans="1:14" ht="16.5" customHeight="1" x14ac:dyDescent="0.25">
      <c r="C334" s="62"/>
      <c r="D334" s="62"/>
      <c r="E334" s="65"/>
      <c r="F334" s="62"/>
      <c r="G334" s="62"/>
      <c r="H334" s="62"/>
      <c r="I334" s="62"/>
      <c r="J334" s="62"/>
      <c r="K334" s="62"/>
      <c r="L334" s="62"/>
      <c r="M334" s="62"/>
      <c r="N334" s="62"/>
    </row>
    <row r="335" spans="1:14" ht="16.5" customHeight="1" x14ac:dyDescent="0.25">
      <c r="D335" s="63"/>
      <c r="E335" s="63"/>
      <c r="F335" s="63"/>
      <c r="G335" s="63"/>
    </row>
    <row r="336" spans="1:14" ht="16.5" customHeight="1" x14ac:dyDescent="0.25">
      <c r="D336" s="63"/>
      <c r="E336" s="63"/>
      <c r="F336" s="63"/>
      <c r="G336" s="63"/>
    </row>
    <row r="337" spans="1:14" s="42" customFormat="1" ht="18.75" customHeight="1" x14ac:dyDescent="0.3">
      <c r="C337" s="64"/>
      <c r="D337" s="66"/>
      <c r="E337" s="67"/>
      <c r="H337" s="67"/>
      <c r="I337" s="64"/>
      <c r="K337" s="68"/>
      <c r="L337" s="68"/>
      <c r="N337" s="69"/>
    </row>
    <row r="338" spans="1:14" s="42" customFormat="1" ht="18.75" x14ac:dyDescent="0.3">
      <c r="A338" s="70"/>
      <c r="B338" s="71"/>
      <c r="C338" s="70"/>
      <c r="D338" s="72"/>
      <c r="E338" s="70"/>
      <c r="F338" s="70"/>
      <c r="G338" s="70"/>
      <c r="H338" s="73"/>
      <c r="I338" s="73"/>
      <c r="J338" s="73"/>
      <c r="K338" s="73"/>
      <c r="L338" s="73"/>
      <c r="M338" s="73"/>
      <c r="N338" s="73"/>
    </row>
    <row r="339" spans="1:14" s="42" customFormat="1" ht="18.75" x14ac:dyDescent="0.3">
      <c r="A339" s="70"/>
      <c r="B339" s="71"/>
      <c r="C339" s="74"/>
      <c r="D339" s="75"/>
      <c r="E339" s="74"/>
      <c r="F339" s="74"/>
      <c r="G339" s="74"/>
      <c r="H339" s="76"/>
      <c r="I339" s="77"/>
      <c r="J339" s="77"/>
      <c r="K339" s="77"/>
      <c r="L339" s="77"/>
      <c r="M339" s="77"/>
    </row>
    <row r="340" spans="1:14" s="78" customFormat="1" ht="33.75" customHeight="1" x14ac:dyDescent="0.3">
      <c r="B340" s="71"/>
      <c r="D340" s="71"/>
      <c r="H340" s="79"/>
      <c r="I340" s="80"/>
      <c r="J340" s="80"/>
      <c r="K340" s="80"/>
      <c r="L340" s="80"/>
      <c r="M340" s="80"/>
    </row>
    <row r="341" spans="1:14" s="78" customFormat="1" ht="33.75" customHeight="1" x14ac:dyDescent="0.3">
      <c r="B341" s="71"/>
      <c r="D341" s="71"/>
      <c r="H341" s="79"/>
    </row>
    <row r="342" spans="1:14" s="78" customFormat="1" ht="86.1" customHeight="1" x14ac:dyDescent="0.3">
      <c r="B342" s="71"/>
      <c r="D342" s="71"/>
      <c r="H342" s="79"/>
    </row>
    <row r="343" spans="1:14" s="78" customFormat="1" ht="33.75" customHeight="1" x14ac:dyDescent="0.3">
      <c r="B343" s="71"/>
      <c r="D343" s="71"/>
      <c r="H343" s="79"/>
    </row>
    <row r="344" spans="1:14" s="78" customFormat="1" ht="33.75" customHeight="1" x14ac:dyDescent="0.3">
      <c r="B344" s="71"/>
      <c r="D344" s="71"/>
      <c r="H344" s="79"/>
    </row>
    <row r="345" spans="1:14" s="78" customFormat="1" ht="49.9" customHeight="1" x14ac:dyDescent="0.3">
      <c r="B345" s="71"/>
      <c r="D345" s="71"/>
      <c r="H345" s="79"/>
    </row>
    <row r="346" spans="1:14" s="78" customFormat="1" ht="69" customHeight="1" x14ac:dyDescent="0.3">
      <c r="B346" s="71"/>
      <c r="D346" s="71"/>
      <c r="H346" s="79"/>
    </row>
    <row r="347" spans="1:14" s="42" customFormat="1" ht="18.75" x14ac:dyDescent="0.3">
      <c r="A347" s="70"/>
      <c r="B347" s="71"/>
      <c r="C347" s="70"/>
      <c r="D347" s="72"/>
      <c r="E347" s="72"/>
      <c r="F347" s="81"/>
      <c r="G347" s="81"/>
    </row>
    <row r="348" spans="1:14" s="42" customFormat="1" ht="18.75" x14ac:dyDescent="0.3">
      <c r="A348" s="70"/>
      <c r="B348" s="71"/>
      <c r="C348" s="70"/>
      <c r="D348" s="82"/>
      <c r="E348" s="72"/>
      <c r="F348" s="81"/>
      <c r="G348" s="81"/>
    </row>
    <row r="349" spans="1:14" s="42" customFormat="1" ht="18.75" x14ac:dyDescent="0.3">
      <c r="A349" s="70"/>
      <c r="B349" s="71"/>
      <c r="C349" s="70"/>
      <c r="D349" s="70"/>
      <c r="E349" s="70"/>
      <c r="F349" s="70"/>
      <c r="G349" s="70"/>
    </row>
    <row r="350" spans="1:14" ht="18.75" x14ac:dyDescent="0.3">
      <c r="A350" s="83"/>
      <c r="B350" s="71"/>
      <c r="C350" s="70"/>
      <c r="D350" s="70"/>
      <c r="E350" s="70"/>
      <c r="F350" s="83"/>
      <c r="G350" s="83"/>
      <c r="I350"/>
      <c r="J350"/>
      <c r="K350"/>
      <c r="L350"/>
      <c r="M350"/>
      <c r="N350"/>
    </row>
    <row r="351" spans="1:14" ht="18.75" x14ac:dyDescent="0.3">
      <c r="A351" s="83"/>
      <c r="B351" s="71"/>
      <c r="C351" s="70"/>
      <c r="D351" s="70"/>
      <c r="E351" s="70"/>
      <c r="F351" s="83"/>
      <c r="G351" s="83"/>
      <c r="H351"/>
      <c r="I351"/>
      <c r="J351"/>
      <c r="K351"/>
      <c r="L351"/>
      <c r="M351"/>
      <c r="N351"/>
    </row>
    <row r="352" spans="1:14" s="87" customFormat="1" ht="16.5" customHeight="1" x14ac:dyDescent="0.25">
      <c r="A352" s="84"/>
      <c r="B352" s="84"/>
      <c r="C352" s="85"/>
      <c r="D352" s="86"/>
      <c r="E352" s="86"/>
      <c r="F352" s="86"/>
      <c r="G352" s="86"/>
    </row>
    <row r="353" spans="1:14" s="87" customFormat="1" ht="16.5" customHeight="1" x14ac:dyDescent="0.25">
      <c r="A353" s="84"/>
      <c r="B353" s="84"/>
      <c r="C353" s="85"/>
      <c r="D353" s="86"/>
      <c r="E353" s="86"/>
      <c r="F353" s="86"/>
      <c r="G353" s="86"/>
    </row>
    <row r="354" spans="1:14" ht="16.5" customHeight="1" x14ac:dyDescent="0.25">
      <c r="D354" s="63"/>
      <c r="E354" s="63"/>
      <c r="F354" s="63"/>
      <c r="G354" s="63"/>
    </row>
    <row r="355" spans="1:14" ht="16.5" customHeight="1" x14ac:dyDescent="0.25">
      <c r="D355" s="63"/>
      <c r="E355" s="63"/>
      <c r="F355" s="63"/>
      <c r="G355" s="63"/>
    </row>
    <row r="356" spans="1:14" ht="16.5" customHeight="1" x14ac:dyDescent="0.25">
      <c r="D356" s="63"/>
      <c r="E356" s="63"/>
      <c r="F356" s="63"/>
      <c r="G356" s="63"/>
    </row>
    <row r="357" spans="1:14" ht="16.5" customHeight="1" x14ac:dyDescent="0.25">
      <c r="D357" s="63"/>
      <c r="E357" s="63"/>
      <c r="F357" s="63"/>
      <c r="G357" s="63"/>
    </row>
    <row r="358" spans="1:14" ht="16.5" customHeight="1" x14ac:dyDescent="0.25">
      <c r="D358" s="63"/>
      <c r="E358" s="63"/>
      <c r="F358" s="63"/>
      <c r="G358" s="63"/>
    </row>
    <row r="359" spans="1:14" ht="16.5" customHeight="1" x14ac:dyDescent="0.25">
      <c r="D359" s="63"/>
      <c r="E359" s="63"/>
      <c r="F359" s="63"/>
      <c r="G359" s="63"/>
    </row>
    <row r="360" spans="1:14" ht="16.5" customHeight="1" x14ac:dyDescent="0.25">
      <c r="D360" s="63"/>
      <c r="E360" s="63"/>
      <c r="F360" s="63"/>
      <c r="G360" s="63"/>
    </row>
    <row r="361" spans="1:14" ht="16.5" customHeight="1" x14ac:dyDescent="0.25">
      <c r="D361" s="63"/>
      <c r="E361" s="63"/>
      <c r="F361" s="63"/>
      <c r="G361" s="63"/>
    </row>
    <row r="362" spans="1:14" ht="16.5" customHeight="1" x14ac:dyDescent="0.25">
      <c r="D362" s="63"/>
      <c r="E362" s="63"/>
      <c r="F362" s="63"/>
      <c r="G362" s="63"/>
    </row>
    <row r="363" spans="1:14" ht="16.5" customHeight="1" x14ac:dyDescent="0.25">
      <c r="D363" s="63"/>
      <c r="E363" s="63"/>
      <c r="F363" s="63"/>
      <c r="G363" s="63"/>
    </row>
    <row r="364" spans="1:14" ht="16.5" customHeight="1" x14ac:dyDescent="0.25">
      <c r="D364" s="63"/>
      <c r="E364" s="63"/>
      <c r="F364" s="63"/>
      <c r="G364" s="63"/>
    </row>
    <row r="365" spans="1:14" ht="16.5" customHeight="1" x14ac:dyDescent="0.25">
      <c r="D365" s="63"/>
      <c r="E365" s="63"/>
      <c r="F365" s="63"/>
      <c r="G365" s="63"/>
    </row>
    <row r="366" spans="1:14" ht="16.5" customHeight="1" x14ac:dyDescent="0.25">
      <c r="D366" s="63"/>
      <c r="E366" s="63"/>
      <c r="F366" s="63"/>
      <c r="G366" s="63"/>
    </row>
    <row r="367" spans="1:14" ht="16.5" customHeight="1" x14ac:dyDescent="0.25">
      <c r="D367" s="63"/>
      <c r="E367" s="63"/>
      <c r="F367" s="63"/>
      <c r="G367" s="63"/>
    </row>
    <row r="368" spans="1:14" ht="16.5" customHeight="1" x14ac:dyDescent="0.25">
      <c r="D368" s="63"/>
      <c r="E368" s="63"/>
      <c r="F368" s="63"/>
      <c r="G368" s="63"/>
      <c r="H368"/>
      <c r="I368"/>
      <c r="J368"/>
      <c r="K368"/>
      <c r="L368"/>
      <c r="M368"/>
      <c r="N368"/>
    </row>
    <row r="369" spans="4:14" ht="16.5" customHeight="1" x14ac:dyDescent="0.25">
      <c r="D369" s="63"/>
      <c r="E369" s="63"/>
      <c r="F369" s="63"/>
      <c r="G369" s="63"/>
      <c r="H369"/>
      <c r="I369"/>
      <c r="J369"/>
      <c r="K369"/>
      <c r="L369"/>
      <c r="M369"/>
      <c r="N369"/>
    </row>
    <row r="370" spans="4:14" ht="16.5" customHeight="1" x14ac:dyDescent="0.25">
      <c r="D370" s="63"/>
      <c r="E370" s="63"/>
      <c r="F370" s="63"/>
      <c r="G370" s="63"/>
      <c r="H370"/>
      <c r="I370"/>
      <c r="J370"/>
      <c r="K370"/>
      <c r="L370"/>
      <c r="M370"/>
      <c r="N370"/>
    </row>
    <row r="371" spans="4:14" ht="16.5" customHeight="1" x14ac:dyDescent="0.25">
      <c r="D371" s="63"/>
      <c r="E371" s="63"/>
      <c r="F371" s="63"/>
      <c r="G371" s="63"/>
      <c r="H371"/>
      <c r="I371"/>
      <c r="J371"/>
      <c r="K371"/>
      <c r="L371"/>
      <c r="M371"/>
      <c r="N371"/>
    </row>
    <row r="372" spans="4:14" ht="16.5" customHeight="1" x14ac:dyDescent="0.25">
      <c r="D372" s="63"/>
      <c r="E372" s="63"/>
      <c r="F372" s="63"/>
      <c r="G372" s="63"/>
      <c r="H372"/>
      <c r="I372"/>
      <c r="J372"/>
      <c r="K372"/>
      <c r="L372"/>
      <c r="M372"/>
      <c r="N372"/>
    </row>
  </sheetData>
  <autoFilter ref="A11:N332"/>
  <mergeCells count="23">
    <mergeCell ref="A1:N1"/>
    <mergeCell ref="A2:N2"/>
    <mergeCell ref="A3:N3"/>
    <mergeCell ref="A4:N4"/>
    <mergeCell ref="A5:A9"/>
    <mergeCell ref="B5:B9"/>
    <mergeCell ref="C5:C9"/>
    <mergeCell ref="D5:N5"/>
    <mergeCell ref="D6:F6"/>
    <mergeCell ref="G6:N6"/>
    <mergeCell ref="N7:N9"/>
    <mergeCell ref="E8:E9"/>
    <mergeCell ref="F8:F9"/>
    <mergeCell ref="I8:I9"/>
    <mergeCell ref="J8:J9"/>
    <mergeCell ref="K8:K9"/>
    <mergeCell ref="L8:L9"/>
    <mergeCell ref="M8:M9"/>
    <mergeCell ref="D7:D9"/>
    <mergeCell ref="E7:F7"/>
    <mergeCell ref="G7:G9"/>
    <mergeCell ref="H7:H9"/>
    <mergeCell ref="I7:M7"/>
  </mergeCells>
  <conditionalFormatting sqref="C12:C329">
    <cfRule type="cellIs" dxfId="0" priority="1" operator="lessThan">
      <formula>0</formula>
    </cfRule>
  </conditionalFormatting>
  <pageMargins left="0.45" right="0.45" top="0.5" bottom="0.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4-ТО ТРИМ.</vt:lpstr>
      <vt:lpstr>'4-ТО ТРИМ.'!Print_Area</vt:lpstr>
      <vt:lpstr>'4-ТО ТРИМ.'!Print_Titles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2024-12-13T13:27:22Z</dcterms:modified>
</cp:coreProperties>
</file>