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82024\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F86" i="1" s="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F69" i="1"/>
  <c r="E68" i="1"/>
  <c r="E66" i="1" s="1"/>
  <c r="M68" i="1"/>
  <c r="M66" i="1" s="1"/>
  <c r="L68" i="1"/>
  <c r="L66" i="1" s="1"/>
  <c r="H68" i="1"/>
  <c r="G68" i="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J64" i="1" s="1"/>
  <c r="I25" i="1"/>
  <c r="I22" i="1" s="1"/>
  <c r="H25" i="1"/>
  <c r="F26" i="1"/>
  <c r="M25" i="1"/>
  <c r="M22" i="1" s="1"/>
  <c r="M64" i="1" s="1"/>
  <c r="L25" i="1"/>
  <c r="L22" i="1" s="1"/>
  <c r="L64" i="1" s="1"/>
  <c r="L65" i="1" s="1"/>
  <c r="K25" i="1"/>
  <c r="K22" i="1" s="1"/>
  <c r="K64" i="1" s="1"/>
  <c r="G25" i="1"/>
  <c r="E25" i="1"/>
  <c r="E22" i="1" s="1"/>
  <c r="F24" i="1"/>
  <c r="G22" i="1"/>
  <c r="G64" i="1" s="1"/>
  <c r="F23" i="1"/>
  <c r="H22" i="1" l="1"/>
  <c r="H64" i="1" s="1"/>
  <c r="K65" i="1"/>
  <c r="I64" i="1"/>
  <c r="J66" i="1"/>
  <c r="J105" i="1" s="1"/>
  <c r="M65" i="1"/>
  <c r="F22" i="1"/>
  <c r="F64" i="1" s="1"/>
  <c r="E64" i="1"/>
  <c r="F25" i="1"/>
  <c r="F39" i="1"/>
  <c r="F38" i="1" s="1"/>
  <c r="G66" i="1"/>
  <c r="G65" i="1" s="1"/>
  <c r="G105" i="1"/>
  <c r="F68" i="1"/>
  <c r="F66" i="1" s="1"/>
  <c r="I68" i="1"/>
  <c r="I66" i="1" s="1"/>
  <c r="H86" i="1"/>
  <c r="H66" i="1" s="1"/>
  <c r="I105" i="1" l="1"/>
  <c r="I65" i="1"/>
  <c r="E105" i="1"/>
  <c r="E65" i="1"/>
  <c r="H105" i="1"/>
  <c r="H65" i="1"/>
  <c r="F105" i="1"/>
  <c r="F65" i="1"/>
  <c r="J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<sst xmlns="http://schemas.openxmlformats.org/spreadsheetml/2006/main" count="255" uniqueCount="183">
  <si>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</si>
  <si>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</si>
  <si>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</si>
  <si>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</si>
  <si>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</si>
  <si>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</si>
  <si>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</si>
  <si>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</si>
  <si>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</si>
  <si>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</si>
  <si>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</si>
  <si>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</si>
  <si>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</si>
  <si>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</si>
  <si>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</si>
  <si>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</si>
  <si>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</si>
  <si>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</si>
  <si>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</si>
  <si>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</si>
  <si>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</si>
  <si>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</si>
  <si>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</si>
  <si>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</si>
  <si>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</si>
  <si>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</si>
  <si>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</si>
  <si>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</si>
  <si>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</si>
  <si>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</si>
  <si>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</si>
  <si>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</si>
  <si>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</si>
  <si>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</si>
  <si>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</si>
  <si>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</si>
  <si>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</si>
  <si>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</si>
  <si>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</si>
  <si>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</si>
  <si>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</si>
  <si>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</si>
  <si>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</si>
  <si>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</si>
  <si>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</si>
  <si>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</si>
  <si>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</si>
  <si>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</si>
  <si>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</si>
  <si>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</si>
  <si>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</si>
  <si>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</si>
  <si>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</si>
  <si>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</si>
  <si>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</si>
  <si>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</si>
  <si>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</si>
  <si>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</si>
  <si>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</si>
  <si>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</si>
  <si>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</si>
  <si>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</si>
  <si>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</si>
  <si>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</si>
  <si>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</si>
  <si>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</si>
  <si>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</si>
  <si>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</si>
  <si>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</si>
  <si>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</si>
  <si>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</si>
  <si>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</si>
  <si>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</si>
  <si>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</si>
  <si>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</si>
  <si>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</si>
  <si>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</si>
  <si>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</si>
  <si>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</si>
  <si>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</si>
  <si>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</si>
  <si>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</si>
  <si>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</si>
  <si>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</si>
  <si>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</si>
  <si>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</si>
  <si>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</si>
  <si>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</si>
  <si>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</si>
  <si>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</si>
  <si>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</si>
  <si>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</si>
  <si>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</si>
  <si>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</si>
  <si>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</si>
  <si>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</si>
  <si>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</si>
  <si>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</si>
  <si>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</si>
  <si>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</si>
  <si>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</si>
  <si>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</si>
  <si>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</si>
  <si>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</si>
  <si>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</si>
  <si>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</si>
  <si>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</si>
  <si>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</si>
  <si>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</si>
  <si>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</si>
  <si>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</si>
  <si>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</si>
  <si>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</si>
  <si>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</si>
  <si>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</si>
  <si>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</si>
  <si>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</si>
  <si>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</si>
  <si>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</si>
  <si>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</si>
  <si>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</si>
  <si>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</si>
  <si>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</si>
  <si>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</si>
  <si>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</si>
  <si>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</si>
  <si>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</si>
  <si>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</si>
  <si>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</si>
  <si>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</si>
  <si>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</si>
  <si>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</si>
  <si>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</si>
  <si>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</si>
  <si>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</si>
  <si>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</si>
  <si>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</si>
  <si>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</si>
  <si>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</si>
  <si>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</si>
  <si>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</si>
  <si>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</si>
  <si>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</si>
  <si>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</si>
  <si>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</si>
  <si>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</si>
  <si>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</si>
  <si>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</si>
  <si>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</si>
  <si>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</si>
  <si>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</si>
  <si>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</si>
  <si>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</si>
  <si>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</si>
  <si>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</si>
  <si>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</si>
  <si>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</si>
  <si>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</si>
  <si>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</si>
  <si>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</si>
  <si>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</si>
  <si>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</si>
  <si>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</si>
  <si>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</si>
  <si>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</si>
  <si>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</si>
  <si>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</si>
  <si>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</si>
  <si>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</si>
  <si>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</si>
  <si>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</si>
  <si>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</si>
  <si>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</si>
  <si>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</si>
  <si>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КСФ</t>
  </si>
  <si>
    <t>Годишен         уточнен план                           2024 г.</t>
  </si>
  <si>
    <t>ОТЧЕТ               2024 г.</t>
  </si>
  <si>
    <t>Адрияна Димова</t>
  </si>
  <si>
    <t>Детелина Караенева</t>
  </si>
  <si>
    <t>9817</t>
  </si>
  <si>
    <t>Национален фонд към Министерството на финансите</t>
  </si>
  <si>
    <t>k.gangarova@minfin.bg</t>
  </si>
  <si>
    <t>Кристиана Гангарова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</si>
</sst>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7" zoomScale="60" zoomScaleNormal="60" workbookViewId="0">
      <selection activeCell="H39" sqref="H39"/>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45535</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180</v>
      </c>
      <c r="C13" s="30"/>
      <c r="D13" s="30"/>
      <c r="E13" s="34" t="s">
        <v>173</v>
      </c>
      <c r="F13" s="35" t="s">
        <v>179</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174</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175</v>
      </c>
      <c r="F17" s="454" t="s">
        <v>176</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5791737500</v>
      </c>
      <c r="F22" s="101">
        <f t="shared" si="0"/>
        <v>1623183432</v>
      </c>
      <c r="G22" s="102">
        <f t="shared" si="0"/>
        <v>1623183432</v>
      </c>
      <c r="H22" s="103">
        <f t="shared" si="0"/>
        <v>0</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-430939</v>
      </c>
      <c r="G25" s="127">
        <f t="shared" ref="G25:M25" si="2">+G26+G30+G31+G32+G33</f>
        <v>-430939</v>
      </c>
      <c r="H25" s="128">
        <f>+H26+H30+H31+H32+H33</f>
        <v>0</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22929</v>
      </c>
      <c r="G26" s="133">
        <v>22929</v>
      </c>
      <c r="H26" s="134">
        <v>0</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323798</v>
      </c>
      <c r="G31" s="168">
        <v>323798</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-777666</v>
      </c>
      <c r="G32" s="168">
        <v>-777666</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5791737500</v>
      </c>
      <c r="F37" s="198">
        <f t="shared" si="1"/>
        <v>1623614371</v>
      </c>
      <c r="G37" s="199">
        <v>1623614371</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6609472700</v>
      </c>
      <c r="F38" s="208">
        <f t="shared" si="3"/>
        <v>634298084</v>
      </c>
      <c r="G38" s="209">
        <f t="shared" si="3"/>
        <v>634298084</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142991600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75145600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35483400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32362600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447009800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85600500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3364700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1116865400</v>
      </c>
      <c r="F48" s="167">
        <f t="shared" si="1"/>
        <v>33467689</v>
      </c>
      <c r="G48" s="162">
        <v>33467689</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2794425800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2022579600</v>
      </c>
      <c r="F50" s="167">
        <f t="shared" si="1"/>
        <v>600830395</v>
      </c>
      <c r="G50" s="168">
        <v>600830395</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0</v>
      </c>
      <c r="G51" s="120">
        <v>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996836000</v>
      </c>
      <c r="F56" s="292">
        <f t="shared" si="5"/>
        <v>-538970839</v>
      </c>
      <c r="G56" s="293">
        <f t="shared" si="5"/>
        <v>-538970839</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996836000</v>
      </c>
      <c r="F57" s="298">
        <f t="shared" si="1"/>
        <v>375371161</v>
      </c>
      <c r="G57" s="299">
        <v>375371161</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-914342000</v>
      </c>
      <c r="G58" s="304">
        <v>-914342000</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239149013</v>
      </c>
      <c r="G59" s="309">
        <v>239149013</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179100800</v>
      </c>
      <c r="F64" s="335">
        <f t="shared" si="6"/>
        <v>449914509</v>
      </c>
      <c r="G64" s="336">
        <f t="shared" si="6"/>
        <v>449914509</v>
      </c>
      <c r="H64" s="337">
        <f t="shared" si="6"/>
        <v>0</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-179100800</v>
      </c>
      <c r="F66" s="347">
        <f>SUM(+F68+F76+F77+F84+F85+F86+F89+F90+F91+F92+F93+F94+F95)</f>
        <v>-449914509</v>
      </c>
      <c r="G66" s="348">
        <f t="shared" ref="G66:L66" si="8">SUM(+G68+G76+G77+G84+G85+G86+G89+G90+G91+G92+G93+G94+G95)</f>
        <v>-449914509</v>
      </c>
      <c r="H66" s="349">
        <f>SUM(+H68+H76+H77+H84+H85+H86+H89+H90+H91+H92+H93+H94+H95)</f>
        <v>0</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112825621</v>
      </c>
      <c r="G77" s="309">
        <f t="shared" ref="G77:M77" si="10">SUM(G78:G83)</f>
        <v>112825621</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-3794984</v>
      </c>
      <c r="G78" s="367">
        <v>-3794984</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116620605</v>
      </c>
      <c r="G79" s="375">
        <v>116620605</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-425500702</v>
      </c>
      <c r="G86" s="309">
        <f t="shared" ref="G86:M86" si="11">+G87+G88</f>
        <v>-425500702</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-425500702</v>
      </c>
      <c r="G88" s="382">
        <v>-425500702</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2706586464</v>
      </c>
      <c r="G93" s="168">
        <v>2706586464</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-179100800</v>
      </c>
      <c r="F94" s="167">
        <f t="shared" si="12"/>
        <v>-2843825892</v>
      </c>
      <c r="G94" s="168">
        <v>-2843825892</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0</v>
      </c>
      <c r="H95" s="121">
        <v>0</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0</v>
      </c>
      <c r="H96" s="397">
        <v>0</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181</v>
      </c>
      <c r="C107" s="420"/>
      <c r="D107" s="420"/>
      <c r="E107" s="424"/>
      <c r="F107" s="19"/>
      <c r="G107" s="425">
        <v>9859</v>
      </c>
      <c r="H107" s="425">
        <v>2757</v>
      </c>
      <c r="I107" s="426"/>
      <c r="J107" s="427">
        <v>45545</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182</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
        <v>177</v>
      </c>
      <c r="F114" s="447"/>
      <c r="G114" s="441"/>
      <c r="H114" s="3"/>
      <c r="I114" s="447" t="s">
        <v>178</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2024-09-11T14:07:31Z</dcterms:modified>
</cp:coreProperties>
</file>