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72024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info_EUR_BUL'!$A$1:$I$57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56" i="5" l="1"/>
  <c r="E56" i="5"/>
  <c r="I59" i="5"/>
  <c r="E327" i="5" l="1"/>
  <c r="D328" i="5" l="1"/>
  <c r="C328" i="5"/>
</calcChain>
</file>

<file path=xl/sharedStrings.xml><?xml version="1.0" encoding="utf-8"?>
<sst xmlns="http://schemas.openxmlformats.org/spreadsheetml/2006/main" count="115" uniqueCount="64">
  <si>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</si>
  <si>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</si>
  <si>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</si>
  <si>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</si>
  <si>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</si>
  <si>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</si>
  <si>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</si>
  <si>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</si>
  <si>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</si>
  <si>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</si>
  <si>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</si>
  <si>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</si>
  <si>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</si>
  <si>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</si>
  <si>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</si>
  <si>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</si>
  <si>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</si>
  <si>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</si>
  <si>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</si>
  <si>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</si>
  <si>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</si>
  <si>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</si>
  <si>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</si>
  <si>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</si>
  <si>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</si>
  <si>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</si>
  <si>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</si>
  <si>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</si>
  <si>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</si>
  <si>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</si>
  <si>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</si>
  <si>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</si>
  <si>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</si>
  <si>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</si>
  <si>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</si>
  <si>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</si>
  <si>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</si>
  <si>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</si>
  <si>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</si>
  <si>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</si>
  <si>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</si>
  <si>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</si>
  <si>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</si>
  <si>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</si>
  <si>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</si>
  <si>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</si>
  <si>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</si>
  <si>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</si>
  <si>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</si>
  <si>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</si>
  <si>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</si>
  <si>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</si>
  <si>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</si>
  <si>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</si>
  <si>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</si>
  <si>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</si>
  <si>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C7.I1 Ministry of Transport and Communications</t>
  </si>
  <si>
    <t>C10.I2 Supreme Administrative Court</t>
  </si>
  <si>
    <t>C10.I1 Supreme Judicial Council</t>
  </si>
  <si>
    <t>C9.I1 Bulgarian W&amp;S Holding</t>
  </si>
  <si>
    <t>C7.I1 Ministry of e-Governance</t>
  </si>
  <si>
    <t>Received funds from the EC on the basis of sent applications for payment as of 31.07.2024</t>
  </si>
  <si>
    <t>Paid up to 31.07.2024</t>
  </si>
  <si>
    <t>Total paid up to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</si>
</sst>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2" fontId="5" fillId="2" borderId="0" xfId="1" applyNumberFormat="1" applyFont="1" applyFill="1" applyBorder="1" applyAlignment="1">
      <alignment horizontal="center" vertical="center" wrapText="1"/>
    </xf>
    <xf numFmtId="167" fontId="5" fillId="2" borderId="0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43" fontId="1" fillId="0" borderId="1" xfId="6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43" fontId="12" fillId="0" borderId="1" xfId="6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view="pageBreakPreview" zoomScale="80" zoomScaleNormal="90" zoomScaleSheetLayoutView="8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F53" sqref="F53"/>
    </sheetView>
  </sheetViews>
  <sheetFormatPr defaultColWidth="9.140625" defaultRowHeight="15" x14ac:dyDescent="0.25"/>
  <cols>
    <col min="1" max="1" width="59.140625" style="6" customWidth="1"/>
    <col min="2" max="2" width="10.42578125" style="10" customWidth="1"/>
    <col min="3" max="4" width="27.140625" style="30" customWidth="1"/>
    <col min="5" max="5" width="27.140625" style="10" customWidth="1"/>
    <col min="6" max="6" width="21.5703125" style="10" customWidth="1"/>
    <col min="7" max="9" width="20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26"/>
      <c r="D1" s="26"/>
      <c r="E1" s="9"/>
      <c r="F1" s="9"/>
    </row>
    <row r="2" spans="1:12" s="13" customFormat="1" ht="18.75" customHeight="1" x14ac:dyDescent="0.2">
      <c r="A2" s="56" t="s">
        <v>17</v>
      </c>
      <c r="B2" s="56" t="s">
        <v>18</v>
      </c>
      <c r="C2" s="57" t="s">
        <v>20</v>
      </c>
      <c r="D2" s="57" t="s">
        <v>19</v>
      </c>
      <c r="E2" s="54" t="s">
        <v>23</v>
      </c>
      <c r="F2" s="54" t="s">
        <v>61</v>
      </c>
      <c r="G2" s="58" t="s">
        <v>62</v>
      </c>
      <c r="H2" s="58"/>
      <c r="I2" s="54" t="s">
        <v>63</v>
      </c>
      <c r="J2" s="1"/>
      <c r="K2" s="1"/>
    </row>
    <row r="3" spans="1:12" s="13" customFormat="1" ht="94.5" customHeight="1" x14ac:dyDescent="0.2">
      <c r="A3" s="56"/>
      <c r="B3" s="56"/>
      <c r="C3" s="57"/>
      <c r="D3" s="57"/>
      <c r="E3" s="54"/>
      <c r="F3" s="54"/>
      <c r="G3" s="47" t="s">
        <v>21</v>
      </c>
      <c r="H3" s="47" t="s">
        <v>22</v>
      </c>
      <c r="I3" s="55"/>
      <c r="J3" s="1"/>
      <c r="K3" s="1"/>
    </row>
    <row r="4" spans="1:12" s="13" customFormat="1" ht="18.75" customHeight="1" x14ac:dyDescent="0.2">
      <c r="A4" s="14">
        <v>1</v>
      </c>
      <c r="B4" s="21">
        <v>2</v>
      </c>
      <c r="C4" s="36">
        <v>3</v>
      </c>
      <c r="D4" s="27">
        <v>4</v>
      </c>
      <c r="E4" s="35">
        <v>5</v>
      </c>
      <c r="F4" s="35">
        <v>6</v>
      </c>
      <c r="G4" s="35">
        <v>7</v>
      </c>
      <c r="H4" s="37">
        <v>8</v>
      </c>
      <c r="I4" s="37">
        <v>9</v>
      </c>
      <c r="J4" s="1"/>
      <c r="K4" s="1"/>
    </row>
    <row r="5" spans="1:12" s="18" customFormat="1" ht="25.5" customHeight="1" x14ac:dyDescent="0.25">
      <c r="A5" s="41" t="s">
        <v>2</v>
      </c>
      <c r="B5" s="48" t="s">
        <v>30</v>
      </c>
      <c r="C5" s="43">
        <v>245484483.14526314</v>
      </c>
      <c r="D5" s="43">
        <v>49096896.627007462</v>
      </c>
      <c r="E5" s="43">
        <f>C5+D5</f>
        <v>294581379.77227062</v>
      </c>
      <c r="F5" s="43"/>
      <c r="G5" s="43">
        <v>3755969.7161818766</v>
      </c>
      <c r="H5" s="43">
        <v>700373.20216992276</v>
      </c>
      <c r="I5" s="43">
        <f>SUM(G5:H5)</f>
        <v>4456342.9183517992</v>
      </c>
      <c r="J5" s="24"/>
      <c r="K5" s="24"/>
      <c r="L5" s="17"/>
    </row>
    <row r="6" spans="1:12" s="18" customFormat="1" ht="25.5" customHeight="1" x14ac:dyDescent="0.25">
      <c r="A6" s="41" t="s">
        <v>28</v>
      </c>
      <c r="B6" s="48" t="s">
        <v>30</v>
      </c>
      <c r="C6" s="43">
        <v>291138971.17336375</v>
      </c>
      <c r="D6" s="43">
        <v>57949907.098265186</v>
      </c>
      <c r="E6" s="43">
        <f t="shared" ref="E6:E55" si="0">C6+D6</f>
        <v>349088878.27162892</v>
      </c>
      <c r="F6" s="43"/>
      <c r="G6" s="43">
        <v>21992134.899249937</v>
      </c>
      <c r="H6" s="43">
        <v>4300890.2358589452</v>
      </c>
      <c r="I6" s="43">
        <f t="shared" ref="I6:I55" si="1">SUM(G6:H6)</f>
        <v>26293025.135108881</v>
      </c>
      <c r="J6" s="24"/>
      <c r="K6" s="24"/>
      <c r="L6" s="17"/>
    </row>
    <row r="7" spans="1:12" s="18" customFormat="1" ht="25.5" customHeight="1" x14ac:dyDescent="0.25">
      <c r="A7" s="42" t="s">
        <v>3</v>
      </c>
      <c r="B7" s="48" t="s">
        <v>30</v>
      </c>
      <c r="C7" s="43">
        <v>32253461.865295041</v>
      </c>
      <c r="D7" s="43">
        <v>3536969.8184402529</v>
      </c>
      <c r="E7" s="43">
        <f t="shared" si="0"/>
        <v>35790431.683735296</v>
      </c>
      <c r="F7" s="43"/>
      <c r="G7" s="43">
        <v>810266.34727967158</v>
      </c>
      <c r="H7" s="43">
        <v>137582.76026034984</v>
      </c>
      <c r="I7" s="43">
        <f t="shared" si="1"/>
        <v>947849.10754002142</v>
      </c>
      <c r="J7" s="24"/>
      <c r="K7" s="24"/>
      <c r="L7" s="17"/>
    </row>
    <row r="8" spans="1:12" s="18" customFormat="1" ht="25.5" customHeight="1" x14ac:dyDescent="0.25">
      <c r="A8" s="42" t="s">
        <v>42</v>
      </c>
      <c r="B8" s="48" t="s">
        <v>30</v>
      </c>
      <c r="C8" s="43">
        <v>164657123.77353859</v>
      </c>
      <c r="D8" s="43">
        <v>29362851.377675973</v>
      </c>
      <c r="E8" s="43">
        <f t="shared" si="0"/>
        <v>194019975.15121457</v>
      </c>
      <c r="F8" s="43"/>
      <c r="G8" s="43">
        <v>2726672.7322926838</v>
      </c>
      <c r="H8" s="43">
        <v>35054.181600650365</v>
      </c>
      <c r="I8" s="43">
        <f t="shared" si="1"/>
        <v>2761726.9138933341</v>
      </c>
      <c r="J8" s="24"/>
      <c r="K8" s="24"/>
      <c r="L8" s="17"/>
    </row>
    <row r="9" spans="1:12" s="18" customFormat="1" ht="25.5" customHeight="1" x14ac:dyDescent="0.25">
      <c r="A9" s="40" t="s">
        <v>58</v>
      </c>
      <c r="B9" s="48" t="s">
        <v>30</v>
      </c>
      <c r="C9" s="43">
        <v>9874324.4556019697</v>
      </c>
      <c r="D9" s="43">
        <v>2322543.3703338224</v>
      </c>
      <c r="E9" s="43">
        <f t="shared" si="0"/>
        <v>12196867.825935792</v>
      </c>
      <c r="F9" s="43"/>
      <c r="G9" s="43">
        <v>5326430.0424883552</v>
      </c>
      <c r="H9" s="43">
        <v>1065191.4174544823</v>
      </c>
      <c r="I9" s="43">
        <f t="shared" si="1"/>
        <v>6391621.4599428372</v>
      </c>
      <c r="J9" s="24"/>
      <c r="K9" s="24"/>
      <c r="L9" s="17"/>
    </row>
    <row r="10" spans="1:12" s="18" customFormat="1" ht="25.5" customHeight="1" x14ac:dyDescent="0.25">
      <c r="A10" s="41" t="s">
        <v>27</v>
      </c>
      <c r="B10" s="48" t="s">
        <v>30</v>
      </c>
      <c r="C10" s="43">
        <v>733120.97677200986</v>
      </c>
      <c r="D10" s="43">
        <v>138324.90553882494</v>
      </c>
      <c r="E10" s="43">
        <f t="shared" si="0"/>
        <v>871445.88231083483</v>
      </c>
      <c r="F10" s="43"/>
      <c r="G10" s="43">
        <v>134082.46115459932</v>
      </c>
      <c r="H10" s="43">
        <v>25578.910232484421</v>
      </c>
      <c r="I10" s="43">
        <f t="shared" si="1"/>
        <v>159661.37138708375</v>
      </c>
      <c r="J10" s="24"/>
      <c r="K10" s="24"/>
      <c r="L10" s="17"/>
    </row>
    <row r="11" spans="1:12" s="18" customFormat="1" ht="25.5" customHeight="1" x14ac:dyDescent="0.25">
      <c r="A11" s="41" t="s">
        <v>26</v>
      </c>
      <c r="B11" s="48" t="s">
        <v>30</v>
      </c>
      <c r="C11" s="43">
        <v>6333280.1010312764</v>
      </c>
      <c r="D11" s="43">
        <v>716063.76832342276</v>
      </c>
      <c r="E11" s="43">
        <f t="shared" si="0"/>
        <v>7049343.8693546988</v>
      </c>
      <c r="F11" s="43"/>
      <c r="G11" s="43">
        <v>1156771.028156844</v>
      </c>
      <c r="H11" s="43">
        <v>162178.51244740083</v>
      </c>
      <c r="I11" s="43">
        <f t="shared" si="1"/>
        <v>1318949.5406042449</v>
      </c>
      <c r="J11" s="24"/>
      <c r="K11" s="24"/>
      <c r="L11" s="17"/>
    </row>
    <row r="12" spans="1:12" s="18" customFormat="1" ht="25.5" customHeight="1" x14ac:dyDescent="0.25">
      <c r="A12" s="41" t="s">
        <v>57</v>
      </c>
      <c r="B12" s="48" t="s">
        <v>30</v>
      </c>
      <c r="C12" s="43">
        <v>3642528.5786596993</v>
      </c>
      <c r="D12" s="43">
        <v>728505.71368677239</v>
      </c>
      <c r="E12" s="43">
        <f t="shared" si="0"/>
        <v>4371034.2923464719</v>
      </c>
      <c r="F12" s="43"/>
      <c r="G12" s="43">
        <v>90071.350782020934</v>
      </c>
      <c r="H12" s="43">
        <v>18014.270156404185</v>
      </c>
      <c r="I12" s="43">
        <f t="shared" si="1"/>
        <v>108085.62093842513</v>
      </c>
      <c r="J12" s="24"/>
      <c r="K12" s="24"/>
      <c r="L12" s="17"/>
    </row>
    <row r="13" spans="1:12" s="18" customFormat="1" ht="25.5" customHeight="1" x14ac:dyDescent="0.25">
      <c r="A13" s="41" t="s">
        <v>14</v>
      </c>
      <c r="B13" s="48" t="s">
        <v>30</v>
      </c>
      <c r="C13" s="43">
        <v>14713730.871292494</v>
      </c>
      <c r="D13" s="43">
        <v>2909000.9100995488</v>
      </c>
      <c r="E13" s="43">
        <f t="shared" si="0"/>
        <v>17622731.781392042</v>
      </c>
      <c r="F13" s="43"/>
      <c r="G13" s="43">
        <v>8033908.739512126</v>
      </c>
      <c r="H13" s="43">
        <v>1609133.1506317011</v>
      </c>
      <c r="I13" s="43">
        <f t="shared" si="1"/>
        <v>9643041.8901438266</v>
      </c>
      <c r="J13" s="24"/>
      <c r="K13" s="24"/>
      <c r="L13" s="17"/>
    </row>
    <row r="14" spans="1:12" s="18" customFormat="1" ht="25.5" customHeight="1" x14ac:dyDescent="0.25">
      <c r="A14" s="41" t="s">
        <v>9</v>
      </c>
      <c r="B14" s="48" t="s">
        <v>30</v>
      </c>
      <c r="C14" s="43">
        <v>41008958.810326047</v>
      </c>
      <c r="D14" s="43">
        <v>8157364.6584825879</v>
      </c>
      <c r="E14" s="43">
        <f t="shared" si="0"/>
        <v>49166323.468808636</v>
      </c>
      <c r="F14" s="43"/>
      <c r="G14" s="43">
        <v>12256808.628561787</v>
      </c>
      <c r="H14" s="43">
        <v>2451361.232826984</v>
      </c>
      <c r="I14" s="43">
        <f t="shared" si="1"/>
        <v>14708169.861388771</v>
      </c>
      <c r="J14" s="24"/>
      <c r="K14" s="24"/>
      <c r="L14" s="17"/>
    </row>
    <row r="15" spans="1:12" s="18" customFormat="1" ht="25.5" customHeight="1" x14ac:dyDescent="0.25">
      <c r="A15" s="41" t="s">
        <v>41</v>
      </c>
      <c r="B15" s="48" t="s">
        <v>30</v>
      </c>
      <c r="C15" s="43">
        <v>826069.23914655158</v>
      </c>
      <c r="D15" s="43">
        <v>165213.84782931034</v>
      </c>
      <c r="E15" s="43">
        <f t="shared" si="0"/>
        <v>991283.08697586192</v>
      </c>
      <c r="F15" s="43"/>
      <c r="G15" s="43">
        <v>37289.135558816466</v>
      </c>
      <c r="H15" s="43">
        <v>1879.7646012178973</v>
      </c>
      <c r="I15" s="43">
        <f t="shared" si="1"/>
        <v>39168.900160034362</v>
      </c>
      <c r="J15" s="24"/>
      <c r="K15" s="24"/>
      <c r="L15" s="17"/>
    </row>
    <row r="16" spans="1:12" s="18" customFormat="1" ht="25.5" customHeight="1" x14ac:dyDescent="0.25">
      <c r="A16" s="41" t="s">
        <v>35</v>
      </c>
      <c r="B16" s="48" t="s">
        <v>30</v>
      </c>
      <c r="C16" s="43">
        <v>3982963.754518542</v>
      </c>
      <c r="D16" s="43">
        <v>796592.75090370839</v>
      </c>
      <c r="E16" s="43">
        <f t="shared" si="0"/>
        <v>4779556.5054222504</v>
      </c>
      <c r="F16" s="43"/>
      <c r="G16" s="43">
        <v>102156.11786300446</v>
      </c>
      <c r="H16" s="43">
        <v>20431.223572600891</v>
      </c>
      <c r="I16" s="43">
        <f t="shared" si="1"/>
        <v>122587.34143560535</v>
      </c>
      <c r="J16" s="24"/>
      <c r="K16" s="24"/>
      <c r="L16" s="17"/>
    </row>
    <row r="17" spans="1:12" s="18" customFormat="1" ht="25.5" customHeight="1" x14ac:dyDescent="0.25">
      <c r="A17" s="41" t="s">
        <v>36</v>
      </c>
      <c r="B17" s="48" t="s">
        <v>30</v>
      </c>
      <c r="C17" s="43">
        <v>1496551.3362613316</v>
      </c>
      <c r="D17" s="43">
        <v>299105.7504997878</v>
      </c>
      <c r="E17" s="43">
        <f t="shared" si="0"/>
        <v>1795657.0867611193</v>
      </c>
      <c r="F17" s="43"/>
      <c r="G17" s="43">
        <v>7661.1975478441382</v>
      </c>
      <c r="H17" s="43">
        <v>1532.2395095688278</v>
      </c>
      <c r="I17" s="43">
        <f t="shared" si="1"/>
        <v>9193.4370574129662</v>
      </c>
      <c r="J17" s="24"/>
      <c r="K17" s="24"/>
      <c r="L17" s="17"/>
    </row>
    <row r="18" spans="1:12" s="18" customFormat="1" ht="25.5" customHeight="1" x14ac:dyDescent="0.25">
      <c r="A18" s="41" t="s">
        <v>8</v>
      </c>
      <c r="B18" s="48" t="s">
        <v>30</v>
      </c>
      <c r="C18" s="43">
        <v>56558720.338679746</v>
      </c>
      <c r="D18" s="43">
        <v>11311744.067735948</v>
      </c>
      <c r="E18" s="43">
        <f t="shared" si="0"/>
        <v>67870464.406415701</v>
      </c>
      <c r="F18" s="43"/>
      <c r="G18" s="43">
        <v>0</v>
      </c>
      <c r="H18" s="43">
        <v>0</v>
      </c>
      <c r="I18" s="43">
        <f t="shared" si="1"/>
        <v>0</v>
      </c>
      <c r="J18" s="24"/>
      <c r="K18" s="24"/>
      <c r="L18" s="17"/>
    </row>
    <row r="19" spans="1:12" s="18" customFormat="1" ht="25.5" customHeight="1" x14ac:dyDescent="0.25">
      <c r="A19" s="41" t="s">
        <v>46</v>
      </c>
      <c r="B19" s="48" t="s">
        <v>30</v>
      </c>
      <c r="C19" s="43">
        <v>30438102.785006877</v>
      </c>
      <c r="D19" s="43">
        <v>3919995.8176324121</v>
      </c>
      <c r="E19" s="43">
        <f t="shared" si="0"/>
        <v>34358098.602639288</v>
      </c>
      <c r="F19" s="43"/>
      <c r="G19" s="43">
        <v>530563.0039420604</v>
      </c>
      <c r="H19" s="43">
        <v>4968.7345014648517</v>
      </c>
      <c r="I19" s="43">
        <f t="shared" si="1"/>
        <v>535531.73844352528</v>
      </c>
      <c r="J19" s="24"/>
      <c r="K19" s="24"/>
      <c r="L19" s="17"/>
    </row>
    <row r="20" spans="1:12" s="16" customFormat="1" ht="25.5" customHeight="1" x14ac:dyDescent="0.2">
      <c r="A20" s="41" t="s">
        <v>52</v>
      </c>
      <c r="B20" s="48" t="s">
        <v>30</v>
      </c>
      <c r="C20" s="43">
        <v>328876612.48677033</v>
      </c>
      <c r="D20" s="43">
        <v>56126174.053982198</v>
      </c>
      <c r="E20" s="43">
        <f t="shared" si="0"/>
        <v>385002786.54075253</v>
      </c>
      <c r="F20" s="43"/>
      <c r="G20" s="43">
        <v>2286494.3630070095</v>
      </c>
      <c r="H20" s="43">
        <v>1560.0742395811496</v>
      </c>
      <c r="I20" s="43">
        <f t="shared" si="1"/>
        <v>2288054.4372465909</v>
      </c>
      <c r="J20" s="24"/>
      <c r="K20" s="24"/>
    </row>
    <row r="21" spans="1:12" s="16" customFormat="1" ht="25.5" customHeight="1" x14ac:dyDescent="0.2">
      <c r="A21" s="41" t="s">
        <v>24</v>
      </c>
      <c r="B21" s="48" t="s">
        <v>30</v>
      </c>
      <c r="C21" s="43">
        <v>10225748.025135109</v>
      </c>
      <c r="D21" s="43">
        <v>2045257.1286870537</v>
      </c>
      <c r="E21" s="43">
        <f t="shared" si="0"/>
        <v>12271005.153822163</v>
      </c>
      <c r="F21" s="43"/>
      <c r="G21" s="43">
        <v>15287.627247766934</v>
      </c>
      <c r="H21" s="43">
        <v>3057.5254495533868</v>
      </c>
      <c r="I21" s="43">
        <f t="shared" si="1"/>
        <v>18345.152697320322</v>
      </c>
      <c r="J21" s="24"/>
      <c r="K21" s="24"/>
    </row>
    <row r="22" spans="1:12" s="16" customFormat="1" ht="25.5" customHeight="1" x14ac:dyDescent="0.2">
      <c r="A22" s="41" t="s">
        <v>25</v>
      </c>
      <c r="B22" s="48" t="s">
        <v>30</v>
      </c>
      <c r="C22" s="43">
        <v>12319486.673177117</v>
      </c>
      <c r="D22" s="43">
        <v>1311424.2955676108</v>
      </c>
      <c r="E22" s="43">
        <f t="shared" si="0"/>
        <v>13630910.968744729</v>
      </c>
      <c r="F22" s="43"/>
      <c r="G22" s="43">
        <v>2104095.897905237</v>
      </c>
      <c r="H22" s="43">
        <v>67960.160136617182</v>
      </c>
      <c r="I22" s="43">
        <f t="shared" si="1"/>
        <v>2172056.0580418543</v>
      </c>
      <c r="J22" s="24"/>
      <c r="K22" s="24"/>
    </row>
    <row r="23" spans="1:12" s="16" customFormat="1" ht="25.5" customHeight="1" x14ac:dyDescent="0.2">
      <c r="A23" s="41" t="s">
        <v>53</v>
      </c>
      <c r="B23" s="48" t="s">
        <v>30</v>
      </c>
      <c r="C23" s="43">
        <v>4170269.5479668481</v>
      </c>
      <c r="D23" s="43">
        <v>834053.91061595327</v>
      </c>
      <c r="E23" s="43">
        <f t="shared" si="0"/>
        <v>5004323.4585828017</v>
      </c>
      <c r="F23" s="43"/>
      <c r="G23" s="43">
        <v>1742026.2343864241</v>
      </c>
      <c r="H23" s="43">
        <v>331447.90702668432</v>
      </c>
      <c r="I23" s="43">
        <f t="shared" si="1"/>
        <v>2073474.1414131084</v>
      </c>
      <c r="J23" s="24"/>
      <c r="K23" s="24"/>
    </row>
    <row r="24" spans="1:12" s="16" customFormat="1" ht="25.5" customHeight="1" x14ac:dyDescent="0.2">
      <c r="A24" s="41" t="s">
        <v>55</v>
      </c>
      <c r="B24" s="48" t="s">
        <v>30</v>
      </c>
      <c r="C24" s="43">
        <v>13611612.461205728</v>
      </c>
      <c r="D24" s="43">
        <v>2722117.9754886674</v>
      </c>
      <c r="E24" s="43">
        <f t="shared" si="0"/>
        <v>16333730.436694395</v>
      </c>
      <c r="F24" s="43"/>
      <c r="G24" s="43">
        <v>1182344.6823087898</v>
      </c>
      <c r="H24" s="43">
        <v>234775.00600767962</v>
      </c>
      <c r="I24" s="43">
        <f t="shared" si="1"/>
        <v>1417119.6883164695</v>
      </c>
      <c r="J24" s="24"/>
      <c r="K24" s="24"/>
    </row>
    <row r="25" spans="1:12" ht="25.5" customHeight="1" x14ac:dyDescent="0.25">
      <c r="A25" s="41" t="s">
        <v>40</v>
      </c>
      <c r="B25" s="48" t="s">
        <v>30</v>
      </c>
      <c r="C25" s="43">
        <v>40746383.888170242</v>
      </c>
      <c r="D25" s="43">
        <v>0</v>
      </c>
      <c r="E25" s="43">
        <f t="shared" si="0"/>
        <v>40746383.888170242</v>
      </c>
      <c r="F25" s="43"/>
      <c r="G25" s="43">
        <v>136116.29333837811</v>
      </c>
      <c r="H25" s="43">
        <v>0</v>
      </c>
      <c r="I25" s="43">
        <f t="shared" si="1"/>
        <v>136116.29333837811</v>
      </c>
      <c r="J25" s="13"/>
      <c r="K25" s="13"/>
    </row>
    <row r="26" spans="1:12" ht="25.5" customHeight="1" x14ac:dyDescent="0.25">
      <c r="A26" s="41" t="s">
        <v>10</v>
      </c>
      <c r="B26" s="48" t="s">
        <v>30</v>
      </c>
      <c r="C26" s="43">
        <v>98006770.015798926</v>
      </c>
      <c r="D26" s="43">
        <v>19601354.003159788</v>
      </c>
      <c r="E26" s="43">
        <f t="shared" si="0"/>
        <v>117608124.01895872</v>
      </c>
      <c r="F26" s="43"/>
      <c r="G26" s="43">
        <v>0</v>
      </c>
      <c r="H26" s="43">
        <v>0</v>
      </c>
      <c r="I26" s="43">
        <f t="shared" si="1"/>
        <v>0</v>
      </c>
      <c r="J26" s="24"/>
      <c r="K26" s="24"/>
    </row>
    <row r="27" spans="1:12" ht="25.5" customHeight="1" x14ac:dyDescent="0.25">
      <c r="A27" s="41" t="s">
        <v>11</v>
      </c>
      <c r="B27" s="48" t="s">
        <v>30</v>
      </c>
      <c r="C27" s="43">
        <v>54767004.376658507</v>
      </c>
      <c r="D27" s="43">
        <v>10953400.873286534</v>
      </c>
      <c r="E27" s="43">
        <f t="shared" si="0"/>
        <v>65720405.249945045</v>
      </c>
      <c r="F27" s="43"/>
      <c r="G27" s="43">
        <v>0</v>
      </c>
      <c r="H27" s="43">
        <v>0</v>
      </c>
      <c r="I27" s="43">
        <f t="shared" si="1"/>
        <v>0</v>
      </c>
      <c r="J27" s="24"/>
      <c r="K27" s="24"/>
    </row>
    <row r="28" spans="1:12" ht="25.5" customHeight="1" x14ac:dyDescent="0.25">
      <c r="A28" s="41" t="s">
        <v>12</v>
      </c>
      <c r="B28" s="48" t="s">
        <v>30</v>
      </c>
      <c r="C28" s="43">
        <v>12152385.432271721</v>
      </c>
      <c r="D28" s="43">
        <v>2409718.6360777779</v>
      </c>
      <c r="E28" s="43">
        <f t="shared" si="0"/>
        <v>14562104.068349499</v>
      </c>
      <c r="F28" s="43"/>
      <c r="G28" s="43">
        <v>0</v>
      </c>
      <c r="H28" s="43">
        <v>0</v>
      </c>
      <c r="I28" s="43">
        <f t="shared" si="1"/>
        <v>0</v>
      </c>
      <c r="J28" s="24"/>
      <c r="K28" s="24"/>
    </row>
    <row r="29" spans="1:12" ht="25.5" customHeight="1" x14ac:dyDescent="0.25">
      <c r="A29" s="41" t="s">
        <v>13</v>
      </c>
      <c r="B29" s="48" t="s">
        <v>30</v>
      </c>
      <c r="C29" s="43">
        <v>50780245.256489575</v>
      </c>
      <c r="D29" s="43">
        <v>10156049.053343084</v>
      </c>
      <c r="E29" s="43">
        <f t="shared" si="0"/>
        <v>60936294.309832662</v>
      </c>
      <c r="F29" s="43"/>
      <c r="G29" s="43">
        <v>15477111.057709515</v>
      </c>
      <c r="H29" s="43">
        <v>221910.4932432778</v>
      </c>
      <c r="I29" s="43">
        <f t="shared" si="1"/>
        <v>15699021.550952792</v>
      </c>
      <c r="J29" s="24"/>
      <c r="K29" s="24"/>
    </row>
    <row r="30" spans="1:12" ht="25.5" customHeight="1" x14ac:dyDescent="0.25">
      <c r="A30" s="41" t="s">
        <v>37</v>
      </c>
      <c r="B30" s="48" t="s">
        <v>30</v>
      </c>
      <c r="C30" s="43">
        <v>12049488.452472864</v>
      </c>
      <c r="D30" s="43">
        <v>2409897.5882361964</v>
      </c>
      <c r="E30" s="43">
        <f t="shared" si="0"/>
        <v>14459386.04070906</v>
      </c>
      <c r="F30" s="43"/>
      <c r="G30" s="43">
        <v>0</v>
      </c>
      <c r="H30" s="43">
        <v>0</v>
      </c>
      <c r="I30" s="43">
        <f t="shared" si="1"/>
        <v>0</v>
      </c>
      <c r="J30" s="24"/>
      <c r="K30" s="24"/>
    </row>
    <row r="31" spans="1:12" ht="25.5" customHeight="1" x14ac:dyDescent="0.25">
      <c r="A31" s="41" t="s">
        <v>7</v>
      </c>
      <c r="B31" s="48" t="s">
        <v>30</v>
      </c>
      <c r="C31" s="43">
        <v>23853746.562840328</v>
      </c>
      <c r="D31" s="43">
        <v>4770749.3135906504</v>
      </c>
      <c r="E31" s="43">
        <f t="shared" si="0"/>
        <v>28624495.876430977</v>
      </c>
      <c r="F31" s="43"/>
      <c r="G31" s="43">
        <v>0</v>
      </c>
      <c r="H31" s="43">
        <v>0</v>
      </c>
      <c r="I31" s="43">
        <f t="shared" si="1"/>
        <v>0</v>
      </c>
      <c r="J31" s="24"/>
      <c r="K31" s="24"/>
    </row>
    <row r="32" spans="1:12" ht="25.5" customHeight="1" x14ac:dyDescent="0.25">
      <c r="A32" s="42" t="s">
        <v>5</v>
      </c>
      <c r="B32" s="48" t="s">
        <v>30</v>
      </c>
      <c r="C32" s="43">
        <v>53451025.907159619</v>
      </c>
      <c r="D32" s="43">
        <v>7880439.5065010767</v>
      </c>
      <c r="E32" s="43">
        <f t="shared" si="0"/>
        <v>61331465.413660698</v>
      </c>
      <c r="F32" s="43"/>
      <c r="G32" s="43">
        <v>8513089.5323213171</v>
      </c>
      <c r="H32" s="43">
        <v>0</v>
      </c>
      <c r="I32" s="43">
        <f t="shared" si="1"/>
        <v>8513089.5323213171</v>
      </c>
      <c r="J32" s="24"/>
      <c r="K32" s="24"/>
    </row>
    <row r="33" spans="1:13" ht="25.5" customHeight="1" x14ac:dyDescent="0.25">
      <c r="A33" s="42" t="s">
        <v>4</v>
      </c>
      <c r="B33" s="48" t="s">
        <v>30</v>
      </c>
      <c r="C33" s="43">
        <v>133933869.50808609</v>
      </c>
      <c r="D33" s="43">
        <v>9785717.5725906659</v>
      </c>
      <c r="E33" s="43">
        <f t="shared" si="0"/>
        <v>143719587.08067676</v>
      </c>
      <c r="F33" s="43"/>
      <c r="G33" s="43">
        <v>16378217.718308851</v>
      </c>
      <c r="H33" s="43">
        <v>677970.71320104506</v>
      </c>
      <c r="I33" s="43">
        <f t="shared" si="1"/>
        <v>17056188.431509897</v>
      </c>
      <c r="J33" s="24"/>
      <c r="K33" s="24"/>
    </row>
    <row r="34" spans="1:13" ht="25.5" customHeight="1" x14ac:dyDescent="0.25">
      <c r="A34" s="42" t="s">
        <v>29</v>
      </c>
      <c r="B34" s="48" t="s">
        <v>30</v>
      </c>
      <c r="C34" s="43">
        <v>23902191.376551133</v>
      </c>
      <c r="D34" s="43">
        <v>2900483.7588133942</v>
      </c>
      <c r="E34" s="43">
        <f t="shared" si="0"/>
        <v>26802675.135364525</v>
      </c>
      <c r="F34" s="43"/>
      <c r="G34" s="43">
        <v>900277.70818527171</v>
      </c>
      <c r="H34" s="43">
        <v>97232.683822213599</v>
      </c>
      <c r="I34" s="43">
        <f t="shared" si="1"/>
        <v>997510.39200748526</v>
      </c>
      <c r="J34" s="24"/>
      <c r="K34" s="24"/>
    </row>
    <row r="35" spans="1:13" ht="25.5" customHeight="1" x14ac:dyDescent="0.25">
      <c r="A35" s="42" t="s">
        <v>31</v>
      </c>
      <c r="B35" s="48" t="s">
        <v>30</v>
      </c>
      <c r="C35" s="43">
        <v>110694692.2789813</v>
      </c>
      <c r="D35" s="43">
        <v>0</v>
      </c>
      <c r="E35" s="43">
        <f t="shared" si="0"/>
        <v>110694692.2789813</v>
      </c>
      <c r="F35" s="43"/>
      <c r="G35" s="43">
        <v>35629.967839740675</v>
      </c>
      <c r="H35" s="43">
        <v>0</v>
      </c>
      <c r="I35" s="43">
        <f t="shared" si="1"/>
        <v>35629.967839740675</v>
      </c>
      <c r="J35" s="24"/>
      <c r="K35" s="24"/>
    </row>
    <row r="36" spans="1:13" s="16" customFormat="1" ht="25.5" customHeight="1" x14ac:dyDescent="0.2">
      <c r="A36" s="42" t="s">
        <v>32</v>
      </c>
      <c r="B36" s="48" t="s">
        <v>30</v>
      </c>
      <c r="C36" s="43">
        <v>690015952.30669332</v>
      </c>
      <c r="D36" s="43">
        <v>0</v>
      </c>
      <c r="E36" s="43">
        <f t="shared" si="0"/>
        <v>690015952.30669332</v>
      </c>
      <c r="F36" s="43"/>
      <c r="G36" s="43">
        <v>207234894.26483896</v>
      </c>
      <c r="H36" s="43">
        <v>0</v>
      </c>
      <c r="I36" s="43">
        <f t="shared" si="1"/>
        <v>207234894.26483896</v>
      </c>
      <c r="J36" s="24"/>
      <c r="K36" s="24"/>
    </row>
    <row r="37" spans="1:13" s="16" customFormat="1" ht="25.5" customHeight="1" x14ac:dyDescent="0.2">
      <c r="A37" s="41" t="s">
        <v>47</v>
      </c>
      <c r="B37" s="48" t="s">
        <v>30</v>
      </c>
      <c r="C37" s="43">
        <v>608183292.51519811</v>
      </c>
      <c r="D37" s="43">
        <v>120780696.17502543</v>
      </c>
      <c r="E37" s="43">
        <f t="shared" si="0"/>
        <v>728963988.69022357</v>
      </c>
      <c r="F37" s="43"/>
      <c r="G37" s="43">
        <v>315128.37005261198</v>
      </c>
      <c r="H37" s="43">
        <v>119.89794614051324</v>
      </c>
      <c r="I37" s="43">
        <f t="shared" si="1"/>
        <v>315248.26799875248</v>
      </c>
      <c r="J37" s="24"/>
      <c r="K37" s="24"/>
    </row>
    <row r="38" spans="1:13" s="16" customFormat="1" ht="25.5" customHeight="1" x14ac:dyDescent="0.2">
      <c r="A38" s="41" t="s">
        <v>48</v>
      </c>
      <c r="B38" s="48" t="s">
        <v>30</v>
      </c>
      <c r="C38" s="43">
        <v>272342807.4014613</v>
      </c>
      <c r="D38" s="43">
        <v>39109353.06238272</v>
      </c>
      <c r="E38" s="43">
        <f t="shared" si="0"/>
        <v>311452160.463844</v>
      </c>
      <c r="F38" s="43"/>
      <c r="G38" s="43">
        <v>315028.54542572721</v>
      </c>
      <c r="H38" s="43">
        <v>215.76517386480421</v>
      </c>
      <c r="I38" s="43">
        <f t="shared" si="1"/>
        <v>315244.31059959199</v>
      </c>
      <c r="J38" s="24"/>
      <c r="K38" s="24"/>
    </row>
    <row r="39" spans="1:13" s="16" customFormat="1" ht="25.5" customHeight="1" x14ac:dyDescent="0.2">
      <c r="A39" s="41" t="s">
        <v>43</v>
      </c>
      <c r="B39" s="48" t="s">
        <v>30</v>
      </c>
      <c r="C39" s="43">
        <v>71579180.347985268</v>
      </c>
      <c r="D39" s="43">
        <v>5112918.8119621854</v>
      </c>
      <c r="E39" s="43">
        <f t="shared" si="0"/>
        <v>76692099.159947455</v>
      </c>
      <c r="F39" s="43"/>
      <c r="G39" s="43">
        <v>0</v>
      </c>
      <c r="H39" s="43">
        <v>0</v>
      </c>
      <c r="I39" s="43">
        <f t="shared" si="1"/>
        <v>0</v>
      </c>
      <c r="J39" s="24"/>
      <c r="K39" s="24"/>
    </row>
    <row r="40" spans="1:13" ht="25.5" customHeight="1" x14ac:dyDescent="0.25">
      <c r="A40" s="41" t="s">
        <v>44</v>
      </c>
      <c r="B40" s="48" t="s">
        <v>30</v>
      </c>
      <c r="C40" s="43">
        <v>76324294.033735037</v>
      </c>
      <c r="D40" s="43">
        <v>15264859.420297265</v>
      </c>
      <c r="E40" s="43">
        <f t="shared" si="0"/>
        <v>91589153.454032302</v>
      </c>
      <c r="F40" s="43"/>
      <c r="G40" s="43">
        <v>0</v>
      </c>
      <c r="H40" s="43">
        <v>0</v>
      </c>
      <c r="I40" s="43">
        <f t="shared" si="1"/>
        <v>0</v>
      </c>
      <c r="J40" s="24"/>
      <c r="K40" s="24"/>
      <c r="L40" s="17"/>
    </row>
    <row r="41" spans="1:13" ht="25.5" customHeight="1" x14ac:dyDescent="0.25">
      <c r="A41" s="41" t="s">
        <v>16</v>
      </c>
      <c r="B41" s="48" t="s">
        <v>30</v>
      </c>
      <c r="C41" s="43">
        <v>189177996.04260084</v>
      </c>
      <c r="D41" s="43">
        <v>0</v>
      </c>
      <c r="E41" s="43">
        <f t="shared" si="0"/>
        <v>189177996.04260084</v>
      </c>
      <c r="F41" s="43"/>
      <c r="G41" s="43">
        <v>8285684.4766671946</v>
      </c>
      <c r="H41" s="43">
        <v>0</v>
      </c>
      <c r="I41" s="43">
        <f t="shared" si="1"/>
        <v>8285684.4766671946</v>
      </c>
      <c r="J41" s="24"/>
      <c r="K41" s="24"/>
      <c r="L41" s="17"/>
    </row>
    <row r="42" spans="1:13" s="16" customFormat="1" ht="25.5" customHeight="1" x14ac:dyDescent="0.25">
      <c r="A42" s="41" t="s">
        <v>33</v>
      </c>
      <c r="B42" s="48" t="s">
        <v>30</v>
      </c>
      <c r="C42" s="43">
        <v>342000071.58086336</v>
      </c>
      <c r="D42" s="43">
        <v>0</v>
      </c>
      <c r="E42" s="43">
        <f t="shared" si="0"/>
        <v>342000071.58086336</v>
      </c>
      <c r="F42" s="43"/>
      <c r="G42" s="43">
        <v>1023910.7949054877</v>
      </c>
      <c r="H42" s="43">
        <v>0</v>
      </c>
      <c r="I42" s="43">
        <f t="shared" si="1"/>
        <v>1023910.7949054877</v>
      </c>
      <c r="J42" s="24"/>
      <c r="K42" s="24"/>
      <c r="L42" s="17"/>
    </row>
    <row r="43" spans="1:13" s="16" customFormat="1" ht="25.5" customHeight="1" x14ac:dyDescent="0.25">
      <c r="A43" s="41" t="s">
        <v>39</v>
      </c>
      <c r="B43" s="48" t="s">
        <v>30</v>
      </c>
      <c r="C43" s="43">
        <v>175400000</v>
      </c>
      <c r="D43" s="43">
        <v>0</v>
      </c>
      <c r="E43" s="43">
        <f t="shared" si="0"/>
        <v>175400000</v>
      </c>
      <c r="F43" s="43"/>
      <c r="G43" s="43">
        <v>900000</v>
      </c>
      <c r="H43" s="43">
        <v>0</v>
      </c>
      <c r="I43" s="43">
        <f t="shared" si="1"/>
        <v>900000</v>
      </c>
      <c r="J43" s="24"/>
      <c r="K43" s="24"/>
      <c r="L43" s="17"/>
    </row>
    <row r="44" spans="1:13" s="18" customFormat="1" ht="25.5" customHeight="1" x14ac:dyDescent="0.25">
      <c r="A44" s="41" t="s">
        <v>34</v>
      </c>
      <c r="B44" s="48" t="s">
        <v>30</v>
      </c>
      <c r="C44" s="43">
        <v>799054836.05425835</v>
      </c>
      <c r="D44" s="43">
        <v>0</v>
      </c>
      <c r="E44" s="43">
        <f t="shared" si="0"/>
        <v>799054836.05425835</v>
      </c>
      <c r="F44" s="43"/>
      <c r="G44" s="43">
        <v>635879.99979548319</v>
      </c>
      <c r="H44" s="43">
        <v>0</v>
      </c>
      <c r="I44" s="43">
        <f t="shared" si="1"/>
        <v>635879.99979548319</v>
      </c>
      <c r="J44" s="24"/>
      <c r="K44" s="24"/>
      <c r="L44" s="17"/>
    </row>
    <row r="45" spans="1:13" s="18" customFormat="1" ht="25.5" customHeight="1" x14ac:dyDescent="0.25">
      <c r="A45" s="41" t="s">
        <v>54</v>
      </c>
      <c r="B45" s="48" t="s">
        <v>30</v>
      </c>
      <c r="C45" s="43">
        <v>223630376.87324563</v>
      </c>
      <c r="D45" s="43">
        <v>44726279.891401604</v>
      </c>
      <c r="E45" s="43">
        <f t="shared" si="0"/>
        <v>268356656.76464725</v>
      </c>
      <c r="F45" s="43"/>
      <c r="G45" s="43">
        <v>0</v>
      </c>
      <c r="H45" s="43">
        <v>0</v>
      </c>
      <c r="I45" s="43">
        <f t="shared" si="1"/>
        <v>0</v>
      </c>
      <c r="J45" s="24"/>
      <c r="K45" s="24"/>
      <c r="L45" s="17"/>
      <c r="M45" s="20"/>
    </row>
    <row r="46" spans="1:13" s="18" customFormat="1" ht="25.5" customHeight="1" x14ac:dyDescent="0.25">
      <c r="A46" s="41" t="s">
        <v>54</v>
      </c>
      <c r="B46" s="48" t="s">
        <v>30</v>
      </c>
      <c r="C46" s="43">
        <v>10199938.133682376</v>
      </c>
      <c r="D46" s="43">
        <v>2006858.4692943662</v>
      </c>
      <c r="E46" s="43">
        <f t="shared" si="0"/>
        <v>12206796.602976741</v>
      </c>
      <c r="F46" s="43"/>
      <c r="G46" s="43">
        <v>0</v>
      </c>
      <c r="H46" s="43">
        <v>0</v>
      </c>
      <c r="I46" s="43">
        <f t="shared" si="1"/>
        <v>0</v>
      </c>
      <c r="J46" s="24"/>
      <c r="K46" s="24"/>
      <c r="L46" s="17"/>
      <c r="M46" s="20"/>
    </row>
    <row r="47" spans="1:13" s="18" customFormat="1" ht="25.5" customHeight="1" x14ac:dyDescent="0.25">
      <c r="A47" s="41" t="s">
        <v>60</v>
      </c>
      <c r="B47" s="48" t="s">
        <v>30</v>
      </c>
      <c r="C47" s="43">
        <v>69346125.685770243</v>
      </c>
      <c r="D47" s="43">
        <v>13909617.19576855</v>
      </c>
      <c r="E47" s="43">
        <f t="shared" si="0"/>
        <v>83255742.881538793</v>
      </c>
      <c r="F47" s="43"/>
      <c r="G47" s="43">
        <v>0</v>
      </c>
      <c r="H47" s="43">
        <v>0</v>
      </c>
      <c r="I47" s="43">
        <f t="shared" si="1"/>
        <v>0</v>
      </c>
      <c r="J47" s="24"/>
      <c r="K47" s="24"/>
      <c r="L47" s="17"/>
      <c r="M47" s="20"/>
    </row>
    <row r="48" spans="1:13" s="18" customFormat="1" ht="25.5" customHeight="1" x14ac:dyDescent="0.25">
      <c r="A48" s="41" t="s">
        <v>56</v>
      </c>
      <c r="B48" s="48" t="s">
        <v>30</v>
      </c>
      <c r="C48" s="43">
        <v>200243482.73111671</v>
      </c>
      <c r="D48" s="43">
        <v>40008304.489654012</v>
      </c>
      <c r="E48" s="43">
        <f t="shared" si="0"/>
        <v>240251787.22077072</v>
      </c>
      <c r="F48" s="43"/>
      <c r="G48" s="43">
        <v>0</v>
      </c>
      <c r="H48" s="43">
        <v>0</v>
      </c>
      <c r="I48" s="43">
        <f t="shared" si="1"/>
        <v>0</v>
      </c>
      <c r="J48" s="24"/>
      <c r="K48" s="24"/>
      <c r="L48" s="17"/>
      <c r="M48" s="20"/>
    </row>
    <row r="49" spans="1:13" s="18" customFormat="1" ht="25.5" customHeight="1" x14ac:dyDescent="0.25">
      <c r="A49" s="41" t="s">
        <v>6</v>
      </c>
      <c r="B49" s="48" t="s">
        <v>30</v>
      </c>
      <c r="C49" s="43">
        <v>63655861.705771975</v>
      </c>
      <c r="D49" s="43">
        <v>12731172.341154395</v>
      </c>
      <c r="E49" s="43">
        <f t="shared" si="0"/>
        <v>76387034.046926364</v>
      </c>
      <c r="F49" s="43"/>
      <c r="G49" s="43">
        <v>33970022.619552828</v>
      </c>
      <c r="H49" s="43">
        <v>6794004.5249331482</v>
      </c>
      <c r="I49" s="43">
        <f t="shared" si="1"/>
        <v>40764027.14448598</v>
      </c>
      <c r="J49" s="24"/>
      <c r="K49" s="24"/>
      <c r="L49" s="17"/>
      <c r="M49" s="20"/>
    </row>
    <row r="50" spans="1:13" s="18" customFormat="1" ht="25.5" customHeight="1" x14ac:dyDescent="0.25">
      <c r="A50" s="41" t="s">
        <v>49</v>
      </c>
      <c r="B50" s="48" t="s">
        <v>30</v>
      </c>
      <c r="C50" s="43">
        <v>340469263.68856192</v>
      </c>
      <c r="D50" s="43">
        <v>394154911.21416485</v>
      </c>
      <c r="E50" s="43">
        <f t="shared" si="0"/>
        <v>734624174.90272677</v>
      </c>
      <c r="F50" s="43"/>
      <c r="G50" s="43">
        <v>152999.61141817027</v>
      </c>
      <c r="H50" s="43">
        <v>214199.44984993586</v>
      </c>
      <c r="I50" s="43">
        <f t="shared" si="1"/>
        <v>367199.0612681061</v>
      </c>
      <c r="J50" s="24"/>
      <c r="K50" s="24"/>
      <c r="L50" s="17"/>
    </row>
    <row r="51" spans="1:13" s="18" customFormat="1" ht="25.5" customHeight="1" x14ac:dyDescent="0.25">
      <c r="A51" s="41" t="s">
        <v>50</v>
      </c>
      <c r="B51" s="48" t="s">
        <v>30</v>
      </c>
      <c r="C51" s="43">
        <v>32211388.515361764</v>
      </c>
      <c r="D51" s="43">
        <v>0</v>
      </c>
      <c r="E51" s="43">
        <f t="shared" si="0"/>
        <v>32211388.515361764</v>
      </c>
      <c r="F51" s="43"/>
      <c r="G51" s="43">
        <v>0</v>
      </c>
      <c r="H51" s="43">
        <v>0</v>
      </c>
      <c r="I51" s="43">
        <f t="shared" si="1"/>
        <v>0</v>
      </c>
      <c r="J51" s="24"/>
      <c r="K51" s="24"/>
      <c r="L51" s="17"/>
    </row>
    <row r="52" spans="1:13" s="18" customFormat="1" ht="25.5" customHeight="1" x14ac:dyDescent="0.25">
      <c r="A52" s="41" t="s">
        <v>51</v>
      </c>
      <c r="B52" s="48" t="s">
        <v>30</v>
      </c>
      <c r="C52" s="43">
        <v>5112918.8119621854</v>
      </c>
      <c r="D52" s="43">
        <v>1022583.762392437</v>
      </c>
      <c r="E52" s="43">
        <f>C52+D52</f>
        <v>6135502.5743546225</v>
      </c>
      <c r="F52" s="43"/>
      <c r="G52" s="43">
        <v>159770.4708486934</v>
      </c>
      <c r="H52" s="43">
        <v>31954.096214906203</v>
      </c>
      <c r="I52" s="43">
        <f>SUM(G52:H52)</f>
        <v>191724.56706359959</v>
      </c>
      <c r="J52" s="24"/>
      <c r="K52" s="24"/>
      <c r="L52" s="17"/>
    </row>
    <row r="53" spans="1:13" s="18" customFormat="1" ht="25.5" customHeight="1" x14ac:dyDescent="0.25">
      <c r="A53" s="41" t="s">
        <v>15</v>
      </c>
      <c r="B53" s="48" t="s">
        <v>30</v>
      </c>
      <c r="C53" s="43">
        <v>111188301.83604914</v>
      </c>
      <c r="D53" s="43">
        <v>0</v>
      </c>
      <c r="E53" s="43">
        <f t="shared" si="0"/>
        <v>111188301.83604914</v>
      </c>
      <c r="F53" s="43"/>
      <c r="G53" s="43">
        <v>53202718.365093082</v>
      </c>
      <c r="H53" s="43">
        <v>0</v>
      </c>
      <c r="I53" s="43">
        <f t="shared" si="1"/>
        <v>53202718.365093082</v>
      </c>
      <c r="J53" s="24"/>
      <c r="K53" s="24"/>
      <c r="L53" s="17"/>
    </row>
    <row r="54" spans="1:13" s="18" customFormat="1" ht="25.5" customHeight="1" x14ac:dyDescent="0.25">
      <c r="A54" s="41" t="s">
        <v>45</v>
      </c>
      <c r="B54" s="48" t="s">
        <v>30</v>
      </c>
      <c r="C54" s="43">
        <v>49574571.05678919</v>
      </c>
      <c r="D54" s="43">
        <v>1558905.1195656064</v>
      </c>
      <c r="E54" s="43">
        <f t="shared" si="0"/>
        <v>51133476.176354796</v>
      </c>
      <c r="F54" s="43"/>
      <c r="G54" s="43">
        <v>0</v>
      </c>
      <c r="H54" s="43">
        <v>0</v>
      </c>
      <c r="I54" s="43">
        <f t="shared" si="1"/>
        <v>0</v>
      </c>
      <c r="J54" s="24"/>
      <c r="K54" s="24"/>
      <c r="L54" s="17"/>
    </row>
    <row r="55" spans="1:13" s="18" customFormat="1" ht="25.5" customHeight="1" x14ac:dyDescent="0.25">
      <c r="A55" s="41" t="s">
        <v>59</v>
      </c>
      <c r="B55" s="48" t="s">
        <v>30</v>
      </c>
      <c r="C55" s="43">
        <v>153387564.35886556</v>
      </c>
      <c r="D55" s="43">
        <v>0</v>
      </c>
      <c r="E55" s="43">
        <f t="shared" si="0"/>
        <v>153387564.35886556</v>
      </c>
      <c r="F55" s="43"/>
      <c r="G55" s="43">
        <v>0</v>
      </c>
      <c r="H55" s="43">
        <v>0</v>
      </c>
      <c r="I55" s="43">
        <f t="shared" si="1"/>
        <v>0</v>
      </c>
      <c r="J55" s="24"/>
      <c r="K55" s="24"/>
      <c r="L55" s="17"/>
    </row>
    <row r="56" spans="1:13" s="16" customFormat="1" ht="36" customHeight="1" x14ac:dyDescent="0.25">
      <c r="A56" s="44"/>
      <c r="B56" s="45"/>
      <c r="C56" s="46">
        <f>SUM(C5:C55)</f>
        <v>6369782147.1344633</v>
      </c>
      <c r="D56" s="46">
        <f t="shared" ref="D56:E56" si="2">SUM(D5:D55)</f>
        <v>995704378.10545897</v>
      </c>
      <c r="E56" s="46">
        <f t="shared" si="2"/>
        <v>7365486525.2399235</v>
      </c>
      <c r="F56" s="46">
        <v>1368912911</v>
      </c>
      <c r="G56" s="46">
        <f>SUM(G5:G55)</f>
        <v>411927514.00172818</v>
      </c>
      <c r="H56" s="46">
        <f t="shared" ref="H56:I56" si="3">SUM(H5:H55)</f>
        <v>19210578.133068826</v>
      </c>
      <c r="I56" s="46">
        <f t="shared" si="3"/>
        <v>431138092.13479698</v>
      </c>
      <c r="K56" s="24"/>
      <c r="L56" s="6"/>
    </row>
    <row r="57" spans="1:13" s="16" customFormat="1" ht="36" hidden="1" customHeight="1" x14ac:dyDescent="0.2">
      <c r="A57" s="51" t="s">
        <v>1</v>
      </c>
      <c r="B57" s="52"/>
      <c r="C57" s="52"/>
      <c r="D57" s="52"/>
      <c r="E57" s="53"/>
      <c r="F57" s="53"/>
      <c r="G57" s="4">
        <v>5313111035</v>
      </c>
      <c r="H57" s="3">
        <v>863951362</v>
      </c>
      <c r="I57" s="3">
        <v>6177062397</v>
      </c>
      <c r="J57" s="1"/>
      <c r="K57" s="1"/>
    </row>
    <row r="58" spans="1:13" s="16" customFormat="1" ht="36" hidden="1" customHeight="1" x14ac:dyDescent="0.25">
      <c r="A58" s="49" t="s">
        <v>0</v>
      </c>
      <c r="B58" s="50"/>
      <c r="C58" s="22">
        <v>8050824063</v>
      </c>
      <c r="D58" s="22">
        <v>1299138290</v>
      </c>
      <c r="E58" s="7">
        <v>9349962353</v>
      </c>
      <c r="F58" s="7">
        <v>4635435304.6800003</v>
      </c>
      <c r="G58" s="2">
        <v>5870050430.1817675</v>
      </c>
      <c r="H58" s="2">
        <v>950886002.71392274</v>
      </c>
      <c r="I58" s="2">
        <v>6820936432.8956909</v>
      </c>
      <c r="J58" s="1"/>
      <c r="K58" s="1"/>
      <c r="L58" s="6"/>
    </row>
    <row r="59" spans="1:13" s="16" customFormat="1" ht="29.25" customHeight="1" x14ac:dyDescent="0.2">
      <c r="A59" s="12"/>
      <c r="B59" s="12"/>
      <c r="C59" s="28"/>
      <c r="D59" s="29"/>
      <c r="E59" s="38"/>
      <c r="F59" s="19"/>
      <c r="G59" s="19"/>
      <c r="H59" s="19"/>
      <c r="I59" s="25">
        <f>+I56*1.95583</f>
        <v>843232814.74000001</v>
      </c>
    </row>
    <row r="60" spans="1:13" s="16" customFormat="1" ht="29.25" customHeight="1" x14ac:dyDescent="0.2">
      <c r="A60" s="12"/>
      <c r="B60" s="12"/>
      <c r="C60" s="28"/>
      <c r="D60" s="29"/>
      <c r="E60" s="39"/>
      <c r="F60" s="19"/>
      <c r="G60" s="19"/>
      <c r="H60" s="19"/>
      <c r="I60" s="19"/>
    </row>
    <row r="61" spans="1:13" x14ac:dyDescent="0.25">
      <c r="B61" s="12"/>
      <c r="C61" s="28"/>
      <c r="D61" s="29"/>
      <c r="E61" s="3"/>
      <c r="F61" s="3"/>
      <c r="G61" s="5"/>
      <c r="H61" s="3"/>
      <c r="I61" s="3"/>
    </row>
    <row r="62" spans="1:13" x14ac:dyDescent="0.25">
      <c r="I62" s="11"/>
    </row>
    <row r="63" spans="1:13" x14ac:dyDescent="0.25">
      <c r="I63" s="11"/>
    </row>
    <row r="64" spans="1:13" x14ac:dyDescent="0.25">
      <c r="I64" s="11"/>
    </row>
    <row r="65" spans="2:9" x14ac:dyDescent="0.25">
      <c r="I65" s="11"/>
    </row>
    <row r="66" spans="2:9" x14ac:dyDescent="0.25">
      <c r="B66" s="6"/>
      <c r="C66" s="31"/>
      <c r="D66" s="31"/>
      <c r="E66" s="6"/>
      <c r="F66" s="6"/>
      <c r="I66" s="11"/>
    </row>
    <row r="326" spans="1:11" s="16" customFormat="1" ht="27" customHeight="1" x14ac:dyDescent="0.2">
      <c r="A326" s="12"/>
      <c r="B326" s="12"/>
      <c r="C326" s="29"/>
      <c r="D326" s="29"/>
      <c r="E326" s="3"/>
      <c r="F326" s="3"/>
      <c r="G326" s="3"/>
      <c r="H326" s="3"/>
      <c r="I326" s="3"/>
      <c r="J326" s="13"/>
      <c r="K326" s="15"/>
    </row>
    <row r="327" spans="1:11" s="16" customFormat="1" ht="29.25" customHeight="1" x14ac:dyDescent="0.2">
      <c r="A327" s="12"/>
      <c r="B327" s="12" t="s">
        <v>38</v>
      </c>
      <c r="C327" s="32">
        <v>9016577198.0699997</v>
      </c>
      <c r="D327" s="32">
        <v>783378223.23000002</v>
      </c>
      <c r="E327" s="23">
        <f>+C327+D327</f>
        <v>9799955421.2999992</v>
      </c>
      <c r="F327" s="8"/>
      <c r="G327" s="8"/>
      <c r="H327" s="8"/>
      <c r="I327" s="8"/>
      <c r="J327" s="13"/>
      <c r="K327" s="15"/>
    </row>
    <row r="328" spans="1:11" s="16" customFormat="1" ht="29.25" customHeight="1" x14ac:dyDescent="0.2">
      <c r="A328" s="12"/>
      <c r="B328" s="12"/>
      <c r="C328" s="33">
        <f>+C326-C327</f>
        <v>-9016577198.0699997</v>
      </c>
      <c r="D328" s="34">
        <f>+D326-D327</f>
        <v>-783378223.23000002</v>
      </c>
      <c r="E328" s="3"/>
      <c r="F328" s="3"/>
      <c r="G328" s="3"/>
      <c r="H328" s="3"/>
      <c r="I328" s="3"/>
    </row>
    <row r="329" spans="1:11" s="16" customFormat="1" ht="29.25" customHeight="1" x14ac:dyDescent="0.2">
      <c r="A329" s="12"/>
      <c r="B329" s="12"/>
      <c r="C329" s="28"/>
      <c r="D329" s="29"/>
      <c r="E329" s="3"/>
      <c r="F329" s="3"/>
      <c r="G329" s="3"/>
      <c r="H329" s="3"/>
      <c r="I329" s="3"/>
    </row>
    <row r="330" spans="1:11" s="16" customFormat="1" ht="29.25" customHeight="1" x14ac:dyDescent="0.2">
      <c r="A330" s="12"/>
      <c r="B330" s="12"/>
      <c r="C330" s="28"/>
      <c r="D330" s="29"/>
      <c r="E330" s="3"/>
      <c r="F330" s="3"/>
      <c r="G330" s="3"/>
      <c r="H330" s="3"/>
      <c r="I330" s="3"/>
    </row>
    <row r="331" spans="1:11" x14ac:dyDescent="0.25">
      <c r="B331" s="12"/>
      <c r="C331" s="28"/>
      <c r="D331" s="29"/>
      <c r="E331" s="3"/>
      <c r="F331" s="3"/>
      <c r="G331" s="5"/>
      <c r="H331" s="3"/>
      <c r="I331" s="3"/>
    </row>
    <row r="332" spans="1:11" x14ac:dyDescent="0.25">
      <c r="I332" s="11"/>
    </row>
    <row r="333" spans="1:11" x14ac:dyDescent="0.25">
      <c r="I333" s="11"/>
    </row>
    <row r="334" spans="1:11" x14ac:dyDescent="0.25">
      <c r="I334" s="11"/>
    </row>
    <row r="335" spans="1:11" x14ac:dyDescent="0.25">
      <c r="I335" s="11"/>
    </row>
    <row r="336" spans="1:11" x14ac:dyDescent="0.25">
      <c r="B336" s="6"/>
      <c r="C336" s="31"/>
      <c r="D336" s="31"/>
      <c r="E336" s="6"/>
      <c r="F336" s="6"/>
      <c r="I336" s="11"/>
    </row>
  </sheetData>
  <mergeCells count="10">
    <mergeCell ref="A58:B58"/>
    <mergeCell ref="A57:F57"/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2024-08-14T07:31:42Z</dcterms:modified>
</cp:coreProperties>
</file>