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72024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_FilterDatabase" localSheetId="0" hidden="1">'SCF_financial info_EUR_BUL'!$A$4:$I$56</definedName>
    <definedName name="_xlnm.Print_Area" localSheetId="0">'SCF_financial info_EUR_BUL'!$A$1:$I$56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E6" i="5"/>
  <c r="I5" i="5"/>
  <c r="E5" i="5"/>
  <c r="E56" i="5" s="1"/>
  <c r="I56" i="5" l="1"/>
  <c r="AK9" i="5"/>
  <c r="AJ9" i="5"/>
  <c r="AI9" i="5"/>
  <c r="AK56" i="5" l="1"/>
  <c r="AJ56" i="5"/>
  <c r="AI56" i="5"/>
  <c r="AK54" i="5"/>
  <c r="AJ54" i="5"/>
  <c r="AI54" i="5"/>
  <c r="AK53" i="5"/>
  <c r="AJ53" i="5"/>
  <c r="AI53" i="5"/>
  <c r="AK51" i="5"/>
  <c r="AJ51" i="5"/>
  <c r="AI51" i="5"/>
  <c r="AK50" i="5"/>
  <c r="AJ50" i="5"/>
  <c r="AI50" i="5"/>
  <c r="AK49" i="5"/>
  <c r="AJ49" i="5"/>
  <c r="AI49" i="5"/>
  <c r="AK48" i="5"/>
  <c r="AJ48" i="5"/>
  <c r="AI48" i="5"/>
  <c r="AK46" i="5"/>
  <c r="AJ46" i="5"/>
  <c r="AI46" i="5"/>
  <c r="AK45" i="5"/>
  <c r="AJ45" i="5"/>
  <c r="AI45" i="5"/>
  <c r="AK44" i="5"/>
  <c r="AJ44" i="5"/>
  <c r="AI44" i="5"/>
  <c r="AK43" i="5"/>
  <c r="AJ43" i="5"/>
  <c r="AI43" i="5"/>
  <c r="AK42" i="5"/>
  <c r="AJ42" i="5"/>
  <c r="AI42" i="5"/>
  <c r="AK41" i="5"/>
  <c r="AJ41" i="5"/>
  <c r="AI41" i="5"/>
  <c r="AK40" i="5"/>
  <c r="AJ40" i="5"/>
  <c r="AI40" i="5"/>
  <c r="AK39" i="5"/>
  <c r="AJ39" i="5"/>
  <c r="AI39" i="5"/>
  <c r="AK38" i="5"/>
  <c r="AJ38" i="5"/>
  <c r="AI38" i="5"/>
  <c r="AK37" i="5"/>
  <c r="AJ37" i="5"/>
  <c r="AI37" i="5"/>
  <c r="AK36" i="5"/>
  <c r="AJ36" i="5"/>
  <c r="AI36" i="5"/>
  <c r="AK35" i="5"/>
  <c r="AJ35" i="5"/>
  <c r="AI35" i="5"/>
  <c r="AK34" i="5"/>
  <c r="AJ34" i="5"/>
  <c r="AI34" i="5"/>
  <c r="AK33" i="5"/>
  <c r="AJ33" i="5"/>
  <c r="AI33" i="5"/>
  <c r="AK32" i="5"/>
  <c r="AJ32" i="5"/>
  <c r="AI32" i="5"/>
  <c r="AK31" i="5"/>
  <c r="AJ31" i="5"/>
  <c r="AI31" i="5"/>
  <c r="AK30" i="5"/>
  <c r="AJ30" i="5"/>
  <c r="AI30" i="5"/>
  <c r="AK29" i="5"/>
  <c r="AJ29" i="5"/>
  <c r="AI29" i="5"/>
  <c r="AK28" i="5"/>
  <c r="AJ28" i="5"/>
  <c r="AI28" i="5"/>
  <c r="AK27" i="5"/>
  <c r="AJ27" i="5"/>
  <c r="AI27" i="5"/>
  <c r="AK26" i="5"/>
  <c r="AJ26" i="5"/>
  <c r="AI26" i="5"/>
  <c r="AK25" i="5"/>
  <c r="AJ25" i="5"/>
  <c r="AI25" i="5"/>
  <c r="AK24" i="5"/>
  <c r="AJ24" i="5"/>
  <c r="AI24" i="5"/>
  <c r="AK23" i="5"/>
  <c r="AJ23" i="5"/>
  <c r="AI23" i="5"/>
  <c r="AK22" i="5"/>
  <c r="AJ22" i="5"/>
  <c r="AI22" i="5"/>
  <c r="AK21" i="5"/>
  <c r="AJ21" i="5"/>
  <c r="AI21" i="5"/>
  <c r="AK20" i="5"/>
  <c r="AJ20" i="5"/>
  <c r="AI20" i="5"/>
  <c r="AK19" i="5"/>
  <c r="AJ19" i="5"/>
  <c r="AI19" i="5"/>
  <c r="AK18" i="5"/>
  <c r="AJ18" i="5"/>
  <c r="AI18" i="5"/>
  <c r="AK17" i="5"/>
  <c r="AJ17" i="5"/>
  <c r="AI17" i="5"/>
  <c r="AK16" i="5"/>
  <c r="AJ16" i="5"/>
  <c r="AI16" i="5"/>
  <c r="AK15" i="5"/>
  <c r="AJ15" i="5"/>
  <c r="AI15" i="5"/>
  <c r="AK14" i="5"/>
  <c r="AJ14" i="5"/>
  <c r="AI14" i="5"/>
  <c r="AK13" i="5"/>
  <c r="AJ13" i="5"/>
  <c r="AI13" i="5"/>
  <c r="AK12" i="5"/>
  <c r="AJ12" i="5"/>
  <c r="AI12" i="5"/>
  <c r="AK11" i="5"/>
  <c r="AJ11" i="5"/>
  <c r="AI11" i="5"/>
  <c r="AK10" i="5"/>
  <c r="AJ10" i="5"/>
  <c r="AI10" i="5"/>
  <c r="AK8" i="5"/>
  <c r="AJ8" i="5"/>
  <c r="AI8" i="5"/>
  <c r="AK7" i="5"/>
  <c r="AJ7" i="5"/>
  <c r="AI7" i="5"/>
  <c r="AK6" i="5"/>
  <c r="AJ6" i="5"/>
  <c r="AI6" i="5"/>
  <c r="AK5" i="5"/>
  <c r="AJ5" i="5"/>
  <c r="AI5" i="5"/>
</calcChain>
</file>

<file path=xl/sharedStrings.xml><?xml version="1.0" encoding="utf-8"?>
<sst xmlns="http://schemas.openxmlformats.org/spreadsheetml/2006/main" count="112" uniqueCount="62">
  <si>
    <t>валута</t>
  </si>
  <si>
    <t>ЕС - част</t>
  </si>
  <si>
    <t>евро</t>
  </si>
  <si>
    <t>НС - част</t>
  </si>
  <si>
    <t>Бюджет на инвестицията БГ част</t>
  </si>
  <si>
    <t>Бюджет на инвестицията  - ОБЩО</t>
  </si>
  <si>
    <t>К7.И2 МВР</t>
  </si>
  <si>
    <t>Инвестиция</t>
  </si>
  <si>
    <t>К4.И4 Електроенергиен системен оператор</t>
  </si>
  <si>
    <t>К8.И6 Метрополитен</t>
  </si>
  <si>
    <t>К10.И8 МВР</t>
  </si>
  <si>
    <t xml:space="preserve">К10.И4 МВР </t>
  </si>
  <si>
    <t>К10.И10 НСИ</t>
  </si>
  <si>
    <t>К10.И11 АМС, ИПА, ОСЕС</t>
  </si>
  <si>
    <t>К11.И2 МТСП</t>
  </si>
  <si>
    <t>К11.И3 МТСП</t>
  </si>
  <si>
    <t>К12.И6 МВР</t>
  </si>
  <si>
    <t>К1.И1 МОН</t>
  </si>
  <si>
    <t>К1.И4 МОН</t>
  </si>
  <si>
    <t>К2.И1 МИР</t>
  </si>
  <si>
    <t>К2.И1 МОН</t>
  </si>
  <si>
    <t>К10.И3 ПРБ</t>
  </si>
  <si>
    <t>К4.И1 МРРБ СГРАДЕН ФОНД</t>
  </si>
  <si>
    <t>К1.И2 МОН</t>
  </si>
  <si>
    <t>К4.И1 МРРБ ЖИЛИЩЕН СГРАДЕН ФОНД</t>
  </si>
  <si>
    <t>К3.И2 МИР</t>
  </si>
  <si>
    <t>К4.И6 МЕ</t>
  </si>
  <si>
    <t>К4.И8 МЕ</t>
  </si>
  <si>
    <t>К3.И1 МИР</t>
  </si>
  <si>
    <t xml:space="preserve">К10.И7 МРРБ </t>
  </si>
  <si>
    <t xml:space="preserve">К10.И6 МРРБ </t>
  </si>
  <si>
    <t>К2.И2 БАН</t>
  </si>
  <si>
    <t>К4.И7 МЕ</t>
  </si>
  <si>
    <t>К11.И6 НФК</t>
  </si>
  <si>
    <t>К10.И5 ВСС</t>
  </si>
  <si>
    <t>К4.И2 МЕ</t>
  </si>
  <si>
    <t>К4.И3 МЕ</t>
  </si>
  <si>
    <t>К8.И7 МРРБ</t>
  </si>
  <si>
    <t>К11. И7 МК, БНР, БНТ, БТА, ДА АРХИВИ, БНФ-КА</t>
  </si>
  <si>
    <t>К1.ИЗ МТСП</t>
  </si>
  <si>
    <t>Бюджет ЕС част</t>
  </si>
  <si>
    <t>К11.И1 МТСП</t>
  </si>
  <si>
    <t>К8.И5 ДАБДП И АПИ</t>
  </si>
  <si>
    <t>К8.И1 МТС</t>
  </si>
  <si>
    <t>К8.И2 МТС</t>
  </si>
  <si>
    <t>К11.И4 МТСП И АСП</t>
  </si>
  <si>
    <t>К11.И5 АЗ</t>
  </si>
  <si>
    <t>К7.И1 МТС</t>
  </si>
  <si>
    <t>К10.И2 ВАС</t>
  </si>
  <si>
    <t>К6.И2 МЗ От фермата до трапезата</t>
  </si>
  <si>
    <t>К10.И1 ВСС</t>
  </si>
  <si>
    <t>К12.И2 МЗдр</t>
  </si>
  <si>
    <t>К12.И3 МЗдр</t>
  </si>
  <si>
    <t>К12.И4 МЗдр</t>
  </si>
  <si>
    <t>К12.И5 МЗдр</t>
  </si>
  <si>
    <t>К12.И1 МЗдр</t>
  </si>
  <si>
    <t>К9.И1 ВИК Холдинг</t>
  </si>
  <si>
    <t>К6.И1 МЗдр</t>
  </si>
  <si>
    <t>К7.И1 МЕУ</t>
  </si>
  <si>
    <t>Получени средства от ЕК на основание изпратени заявления за плащане към 31.07.2024</t>
  </si>
  <si>
    <t>Платено към 31.07.2024</t>
  </si>
  <si>
    <t>Общо платено към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</si>
</sst>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Border="1"/>
    <xf numFmtId="0" fontId="4" fillId="2" borderId="0" xfId="0" applyFont="1" applyFill="1"/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3" fontId="3" fillId="2" borderId="0" xfId="6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3" fillId="0" borderId="3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43" fontId="1" fillId="0" borderId="1" xfId="6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/>
    </xf>
    <xf numFmtId="0" fontId="7" fillId="0" borderId="1" xfId="5" applyFont="1" applyBorder="1" applyAlignment="1">
      <alignment horizontal="center" vertical="center"/>
    </xf>
    <xf numFmtId="43" fontId="7" fillId="0" borderId="1" xfId="6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2" borderId="7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E5ECE"/>
      <color rgb="FF9966FF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5" sqref="F15"/>
    </sheetView>
  </sheetViews>
  <sheetFormatPr defaultColWidth="9.140625" defaultRowHeight="15" x14ac:dyDescent="0.25"/>
  <cols>
    <col min="1" max="1" width="50.5703125" style="2" customWidth="1"/>
    <col min="2" max="2" width="20.42578125" style="27" customWidth="1"/>
    <col min="3" max="5" width="19.85546875" style="13" customWidth="1"/>
    <col min="6" max="6" width="19.85546875" style="4" customWidth="1"/>
    <col min="7" max="7" width="26.7109375" style="2" customWidth="1"/>
    <col min="8" max="8" width="23.28515625" style="2" customWidth="1"/>
    <col min="9" max="9" width="22.85546875" style="2" customWidth="1"/>
    <col min="10" max="34" width="17.42578125" style="2" customWidth="1"/>
    <col min="35" max="35" width="18.42578125" style="2" customWidth="1"/>
    <col min="36" max="36" width="17.140625" style="2" customWidth="1"/>
    <col min="37" max="37" width="19.140625" style="2" customWidth="1"/>
    <col min="38" max="16384" width="9.140625" style="2"/>
  </cols>
  <sheetData>
    <row r="1" spans="1:37" s="1" customFormat="1" ht="11.25" customHeight="1" x14ac:dyDescent="0.2">
      <c r="A1" s="5"/>
      <c r="B1" s="5"/>
      <c r="C1" s="3"/>
      <c r="D1" s="3"/>
      <c r="E1" s="3"/>
      <c r="F1" s="3"/>
    </row>
    <row r="2" spans="1:37" s="6" customFormat="1" ht="21.75" customHeight="1" x14ac:dyDescent="0.2">
      <c r="A2" s="30" t="s">
        <v>7</v>
      </c>
      <c r="B2" s="30" t="s">
        <v>0</v>
      </c>
      <c r="C2" s="32" t="s">
        <v>40</v>
      </c>
      <c r="D2" s="34" t="s">
        <v>4</v>
      </c>
      <c r="E2" s="32" t="s">
        <v>5</v>
      </c>
      <c r="F2" s="28" t="s">
        <v>59</v>
      </c>
      <c r="G2" s="36" t="s">
        <v>60</v>
      </c>
      <c r="H2" s="37"/>
      <c r="I2" s="28" t="s">
        <v>61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7" s="6" customFormat="1" ht="84.75" customHeight="1" x14ac:dyDescent="0.25">
      <c r="A3" s="31"/>
      <c r="B3" s="31"/>
      <c r="C3" s="33"/>
      <c r="D3" s="35"/>
      <c r="E3" s="33"/>
      <c r="F3" s="38"/>
      <c r="G3" s="14" t="s">
        <v>1</v>
      </c>
      <c r="H3" s="14" t="s">
        <v>3</v>
      </c>
      <c r="I3" s="2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7" s="6" customFormat="1" ht="17.25" customHeight="1" x14ac:dyDescent="0.2">
      <c r="A4" s="7">
        <v>1</v>
      </c>
      <c r="B4" s="21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6">
        <v>8</v>
      </c>
      <c r="I4" s="16">
        <v>9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7" s="9" customFormat="1" ht="23.25" customHeight="1" x14ac:dyDescent="0.2">
      <c r="A5" s="17" t="s">
        <v>17</v>
      </c>
      <c r="B5" s="26" t="s">
        <v>2</v>
      </c>
      <c r="C5" s="22">
        <v>245484483.14526314</v>
      </c>
      <c r="D5" s="22">
        <v>49096896.627007462</v>
      </c>
      <c r="E5" s="22">
        <f>C5+D5</f>
        <v>294581379.77227062</v>
      </c>
      <c r="F5" s="22"/>
      <c r="G5" s="22">
        <v>3755969.7161818766</v>
      </c>
      <c r="H5" s="22">
        <v>700373.20216992276</v>
      </c>
      <c r="I5" s="22">
        <f>SUM(G5:H5)</f>
        <v>4456342.9183517992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0">
        <f>+G5*1.95583</f>
        <v>7346038.25</v>
      </c>
      <c r="AJ5" s="10">
        <f>+H5*1.95583</f>
        <v>1369810.92</v>
      </c>
      <c r="AK5" s="10">
        <f>+I5*1.95583</f>
        <v>8715849.1699999999</v>
      </c>
    </row>
    <row r="6" spans="1:37" s="9" customFormat="1" ht="23.25" customHeight="1" x14ac:dyDescent="0.2">
      <c r="A6" s="17" t="s">
        <v>23</v>
      </c>
      <c r="B6" s="26" t="s">
        <v>2</v>
      </c>
      <c r="C6" s="22">
        <v>291138971.17336375</v>
      </c>
      <c r="D6" s="22">
        <v>57949907.098265186</v>
      </c>
      <c r="E6" s="22">
        <f t="shared" ref="E6:E55" si="0">C6+D6</f>
        <v>349088878.27162892</v>
      </c>
      <c r="F6" s="22"/>
      <c r="G6" s="22">
        <v>21992134.899249937</v>
      </c>
      <c r="H6" s="22">
        <v>4300890.2358589452</v>
      </c>
      <c r="I6" s="22">
        <f t="shared" ref="I6:I55" si="1">SUM(G6:H6)</f>
        <v>26293025.135108881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0">
        <f t="shared" ref="AI6:AI56" si="2">+G6*1.95583</f>
        <v>43012877.200000003</v>
      </c>
      <c r="AJ6" s="10">
        <f t="shared" ref="AJ6:AJ56" si="3">+H6*1.95583</f>
        <v>8411810.1500000004</v>
      </c>
      <c r="AK6" s="10">
        <f t="shared" ref="AK6:AK56" si="4">+I6*1.95583</f>
        <v>51424687.350000001</v>
      </c>
    </row>
    <row r="7" spans="1:37" s="9" customFormat="1" ht="23.25" customHeight="1" x14ac:dyDescent="0.2">
      <c r="A7" s="18" t="s">
        <v>18</v>
      </c>
      <c r="B7" s="26" t="s">
        <v>2</v>
      </c>
      <c r="C7" s="22">
        <v>32253461.865295041</v>
      </c>
      <c r="D7" s="22">
        <v>3536969.8184402529</v>
      </c>
      <c r="E7" s="22">
        <f t="shared" si="0"/>
        <v>35790431.683735296</v>
      </c>
      <c r="F7" s="22"/>
      <c r="G7" s="22">
        <v>810266.34727967158</v>
      </c>
      <c r="H7" s="22">
        <v>137582.76026034984</v>
      </c>
      <c r="I7" s="22">
        <f t="shared" si="1"/>
        <v>947849.10754002142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0">
        <f t="shared" si="2"/>
        <v>1584743.23</v>
      </c>
      <c r="AJ7" s="10">
        <f t="shared" si="3"/>
        <v>269088.49</v>
      </c>
      <c r="AK7" s="10">
        <f t="shared" si="4"/>
        <v>1853831.72</v>
      </c>
    </row>
    <row r="8" spans="1:37" s="9" customFormat="1" ht="23.25" customHeight="1" x14ac:dyDescent="0.2">
      <c r="A8" s="18" t="s">
        <v>39</v>
      </c>
      <c r="B8" s="26" t="s">
        <v>2</v>
      </c>
      <c r="C8" s="22">
        <v>164657123.77353859</v>
      </c>
      <c r="D8" s="22">
        <v>29362851.377675973</v>
      </c>
      <c r="E8" s="22">
        <f t="shared" si="0"/>
        <v>194019975.15121457</v>
      </c>
      <c r="F8" s="22"/>
      <c r="G8" s="22">
        <v>2726672.7322926838</v>
      </c>
      <c r="H8" s="22">
        <v>35054.181600650365</v>
      </c>
      <c r="I8" s="22">
        <f t="shared" si="1"/>
        <v>2761726.9138933341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0">
        <f t="shared" si="2"/>
        <v>5332908.33</v>
      </c>
      <c r="AJ8" s="10">
        <f t="shared" si="3"/>
        <v>68560.02</v>
      </c>
      <c r="AK8" s="10">
        <f t="shared" si="4"/>
        <v>5401468.3499999996</v>
      </c>
    </row>
    <row r="9" spans="1:37" s="9" customFormat="1" ht="23.25" customHeight="1" x14ac:dyDescent="0.2">
      <c r="A9" s="19" t="s">
        <v>50</v>
      </c>
      <c r="B9" s="26" t="s">
        <v>2</v>
      </c>
      <c r="C9" s="22">
        <v>9874324.4556019697</v>
      </c>
      <c r="D9" s="22">
        <v>2322543.3703338224</v>
      </c>
      <c r="E9" s="22">
        <f t="shared" si="0"/>
        <v>12196867.825935792</v>
      </c>
      <c r="F9" s="22"/>
      <c r="G9" s="22">
        <v>5326430.0424883552</v>
      </c>
      <c r="H9" s="22">
        <v>1065191.4174544823</v>
      </c>
      <c r="I9" s="22">
        <f t="shared" si="1"/>
        <v>6391621.4599428372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0">
        <f t="shared" si="2"/>
        <v>10417591.67</v>
      </c>
      <c r="AJ9" s="10">
        <f t="shared" si="3"/>
        <v>2083333.33</v>
      </c>
      <c r="AK9" s="10">
        <f t="shared" si="4"/>
        <v>12500925</v>
      </c>
    </row>
    <row r="10" spans="1:37" s="9" customFormat="1" ht="23.25" customHeight="1" x14ac:dyDescent="0.2">
      <c r="A10" s="17" t="s">
        <v>12</v>
      </c>
      <c r="B10" s="26" t="s">
        <v>2</v>
      </c>
      <c r="C10" s="22">
        <v>733120.97677200986</v>
      </c>
      <c r="D10" s="22">
        <v>138324.90553882494</v>
      </c>
      <c r="E10" s="22">
        <f t="shared" si="0"/>
        <v>871445.88231083483</v>
      </c>
      <c r="F10" s="22"/>
      <c r="G10" s="22">
        <v>134082.46115459932</v>
      </c>
      <c r="H10" s="22">
        <v>25578.910232484421</v>
      </c>
      <c r="I10" s="22">
        <f t="shared" si="1"/>
        <v>159661.37138708375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0">
        <f t="shared" si="2"/>
        <v>262242.5</v>
      </c>
      <c r="AJ10" s="10">
        <f t="shared" si="3"/>
        <v>50028</v>
      </c>
      <c r="AK10" s="10">
        <f t="shared" si="4"/>
        <v>312270.5</v>
      </c>
    </row>
    <row r="11" spans="1:37" s="9" customFormat="1" ht="23.25" customHeight="1" x14ac:dyDescent="0.2">
      <c r="A11" s="17" t="s">
        <v>13</v>
      </c>
      <c r="B11" s="26" t="s">
        <v>2</v>
      </c>
      <c r="C11" s="22">
        <v>6333280.1010312764</v>
      </c>
      <c r="D11" s="22">
        <v>716063.76832342276</v>
      </c>
      <c r="E11" s="22">
        <f t="shared" si="0"/>
        <v>7049343.8693546988</v>
      </c>
      <c r="F11" s="22"/>
      <c r="G11" s="22">
        <v>1156771.028156844</v>
      </c>
      <c r="H11" s="22">
        <v>162178.51244740083</v>
      </c>
      <c r="I11" s="22">
        <f t="shared" si="1"/>
        <v>1318949.5406042449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0">
        <f t="shared" si="2"/>
        <v>2262447.48</v>
      </c>
      <c r="AJ11" s="10">
        <f t="shared" si="3"/>
        <v>317193.59999999998</v>
      </c>
      <c r="AK11" s="10">
        <f t="shared" si="4"/>
        <v>2579641.08</v>
      </c>
    </row>
    <row r="12" spans="1:37" s="9" customFormat="1" ht="23.25" customHeight="1" x14ac:dyDescent="0.2">
      <c r="A12" s="17" t="s">
        <v>48</v>
      </c>
      <c r="B12" s="26" t="s">
        <v>2</v>
      </c>
      <c r="C12" s="22">
        <v>3642528.5786596993</v>
      </c>
      <c r="D12" s="22">
        <v>728505.71368677239</v>
      </c>
      <c r="E12" s="22">
        <f t="shared" si="0"/>
        <v>4371034.2923464719</v>
      </c>
      <c r="F12" s="22"/>
      <c r="G12" s="22">
        <v>90071.350782020934</v>
      </c>
      <c r="H12" s="22">
        <v>18014.270156404185</v>
      </c>
      <c r="I12" s="22">
        <f t="shared" si="1"/>
        <v>108085.62093842513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0">
        <f t="shared" si="2"/>
        <v>176164.25</v>
      </c>
      <c r="AJ12" s="10">
        <f t="shared" si="3"/>
        <v>35232.85</v>
      </c>
      <c r="AK12" s="10">
        <f t="shared" si="4"/>
        <v>211397.1</v>
      </c>
    </row>
    <row r="13" spans="1:37" s="9" customFormat="1" ht="23.25" customHeight="1" x14ac:dyDescent="0.2">
      <c r="A13" s="17" t="s">
        <v>21</v>
      </c>
      <c r="B13" s="26" t="s">
        <v>2</v>
      </c>
      <c r="C13" s="22">
        <v>14713730.871292494</v>
      </c>
      <c r="D13" s="22">
        <v>2909000.9100995488</v>
      </c>
      <c r="E13" s="22">
        <f t="shared" si="0"/>
        <v>17622731.781392042</v>
      </c>
      <c r="F13" s="22"/>
      <c r="G13" s="22">
        <v>8033908.739512126</v>
      </c>
      <c r="H13" s="22">
        <v>1609133.1506317011</v>
      </c>
      <c r="I13" s="22">
        <f t="shared" si="1"/>
        <v>9643041.8901438266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0">
        <f t="shared" si="2"/>
        <v>15712959.73</v>
      </c>
      <c r="AJ13" s="10">
        <f t="shared" si="3"/>
        <v>3147190.89</v>
      </c>
      <c r="AK13" s="10">
        <f t="shared" si="4"/>
        <v>18860150.620000001</v>
      </c>
    </row>
    <row r="14" spans="1:37" s="9" customFormat="1" ht="23.25" customHeight="1" x14ac:dyDescent="0.2">
      <c r="A14" s="17" t="s">
        <v>11</v>
      </c>
      <c r="B14" s="26" t="s">
        <v>2</v>
      </c>
      <c r="C14" s="22">
        <v>41008958.810326047</v>
      </c>
      <c r="D14" s="22">
        <v>8157364.6584825879</v>
      </c>
      <c r="E14" s="22">
        <f t="shared" si="0"/>
        <v>49166323.468808636</v>
      </c>
      <c r="F14" s="22"/>
      <c r="G14" s="22">
        <v>12256808.628561787</v>
      </c>
      <c r="H14" s="22">
        <v>2451361.232826984</v>
      </c>
      <c r="I14" s="22">
        <f t="shared" si="1"/>
        <v>14708169.861388771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0">
        <f t="shared" si="2"/>
        <v>23972234.02</v>
      </c>
      <c r="AJ14" s="10">
        <f t="shared" si="3"/>
        <v>4794445.84</v>
      </c>
      <c r="AK14" s="10">
        <f t="shared" si="4"/>
        <v>28766679.859999999</v>
      </c>
    </row>
    <row r="15" spans="1:37" s="9" customFormat="1" ht="23.25" customHeight="1" x14ac:dyDescent="0.2">
      <c r="A15" s="17" t="s">
        <v>34</v>
      </c>
      <c r="B15" s="26" t="s">
        <v>2</v>
      </c>
      <c r="C15" s="22">
        <v>826069.23914655158</v>
      </c>
      <c r="D15" s="22">
        <v>165213.84782931034</v>
      </c>
      <c r="E15" s="22">
        <f t="shared" si="0"/>
        <v>991283.08697586192</v>
      </c>
      <c r="F15" s="22"/>
      <c r="G15" s="22">
        <v>37289.135558816466</v>
      </c>
      <c r="H15" s="22">
        <v>1879.7646012178973</v>
      </c>
      <c r="I15" s="22">
        <f t="shared" si="1"/>
        <v>39168.900160034362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0">
        <f t="shared" si="2"/>
        <v>72931.210000000006</v>
      </c>
      <c r="AJ15" s="10">
        <f t="shared" si="3"/>
        <v>3676.5</v>
      </c>
      <c r="AK15" s="10">
        <f t="shared" si="4"/>
        <v>76607.710000000006</v>
      </c>
    </row>
    <row r="16" spans="1:37" s="9" customFormat="1" ht="23.25" customHeight="1" x14ac:dyDescent="0.2">
      <c r="A16" s="17" t="s">
        <v>30</v>
      </c>
      <c r="B16" s="26" t="s">
        <v>2</v>
      </c>
      <c r="C16" s="22">
        <v>3982963.754518542</v>
      </c>
      <c r="D16" s="22">
        <v>796592.75090370839</v>
      </c>
      <c r="E16" s="22">
        <f t="shared" si="0"/>
        <v>4779556.5054222504</v>
      </c>
      <c r="F16" s="22"/>
      <c r="G16" s="22">
        <v>102156.11786300446</v>
      </c>
      <c r="H16" s="22">
        <v>20431.223572600891</v>
      </c>
      <c r="I16" s="22">
        <f t="shared" si="1"/>
        <v>122587.34143560535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0">
        <f t="shared" si="2"/>
        <v>199800</v>
      </c>
      <c r="AJ16" s="10">
        <f t="shared" si="3"/>
        <v>39960</v>
      </c>
      <c r="AK16" s="10">
        <f t="shared" si="4"/>
        <v>239760.00000000003</v>
      </c>
    </row>
    <row r="17" spans="1:37" s="9" customFormat="1" ht="23.25" customHeight="1" x14ac:dyDescent="0.2">
      <c r="A17" s="17" t="s">
        <v>29</v>
      </c>
      <c r="B17" s="26" t="s">
        <v>2</v>
      </c>
      <c r="C17" s="22">
        <v>1496551.3362613316</v>
      </c>
      <c r="D17" s="22">
        <v>299105.7504997878</v>
      </c>
      <c r="E17" s="22">
        <f t="shared" si="0"/>
        <v>1795657.0867611193</v>
      </c>
      <c r="F17" s="22"/>
      <c r="G17" s="22">
        <v>7661.1975478441382</v>
      </c>
      <c r="H17" s="22">
        <v>1532.2395095688278</v>
      </c>
      <c r="I17" s="22">
        <f t="shared" si="1"/>
        <v>9193.4370574129662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0">
        <f t="shared" si="2"/>
        <v>14984</v>
      </c>
      <c r="AJ17" s="10">
        <f t="shared" si="3"/>
        <v>2996.8</v>
      </c>
      <c r="AK17" s="10">
        <f t="shared" si="4"/>
        <v>17980.800000000003</v>
      </c>
    </row>
    <row r="18" spans="1:37" s="9" customFormat="1" ht="23.25" customHeight="1" x14ac:dyDescent="0.2">
      <c r="A18" s="17" t="s">
        <v>10</v>
      </c>
      <c r="B18" s="26" t="s">
        <v>2</v>
      </c>
      <c r="C18" s="22">
        <v>56558720.338679746</v>
      </c>
      <c r="D18" s="22">
        <v>11311744.067735948</v>
      </c>
      <c r="E18" s="22">
        <f t="shared" si="0"/>
        <v>67870464.406415701</v>
      </c>
      <c r="F18" s="22"/>
      <c r="G18" s="22">
        <v>0</v>
      </c>
      <c r="H18" s="22">
        <v>0</v>
      </c>
      <c r="I18" s="22">
        <f t="shared" si="1"/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0">
        <f t="shared" si="2"/>
        <v>0</v>
      </c>
      <c r="AJ18" s="10">
        <f t="shared" si="3"/>
        <v>0</v>
      </c>
      <c r="AK18" s="10">
        <f t="shared" si="4"/>
        <v>0</v>
      </c>
    </row>
    <row r="19" spans="1:37" s="8" customFormat="1" ht="23.25" customHeight="1" x14ac:dyDescent="0.2">
      <c r="A19" s="17" t="s">
        <v>38</v>
      </c>
      <c r="B19" s="26" t="s">
        <v>2</v>
      </c>
      <c r="C19" s="22">
        <v>30438102.785006877</v>
      </c>
      <c r="D19" s="22">
        <v>3919995.8176324121</v>
      </c>
      <c r="E19" s="22">
        <f t="shared" si="0"/>
        <v>34358098.602639288</v>
      </c>
      <c r="F19" s="22"/>
      <c r="G19" s="22">
        <v>530563.0039420604</v>
      </c>
      <c r="H19" s="22">
        <v>4968.7345014648517</v>
      </c>
      <c r="I19" s="22">
        <f t="shared" si="1"/>
        <v>535531.73844352528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0">
        <f t="shared" si="2"/>
        <v>1037691.0399999999</v>
      </c>
      <c r="AJ19" s="10">
        <f t="shared" si="3"/>
        <v>9718</v>
      </c>
      <c r="AK19" s="10">
        <f t="shared" si="4"/>
        <v>1047409.04</v>
      </c>
    </row>
    <row r="20" spans="1:37" s="8" customFormat="1" ht="23.25" customHeight="1" x14ac:dyDescent="0.2">
      <c r="A20" s="17" t="s">
        <v>41</v>
      </c>
      <c r="B20" s="26" t="s">
        <v>2</v>
      </c>
      <c r="C20" s="22">
        <v>328876612.48677033</v>
      </c>
      <c r="D20" s="22">
        <v>56126174.053982198</v>
      </c>
      <c r="E20" s="22">
        <f t="shared" si="0"/>
        <v>385002786.54075253</v>
      </c>
      <c r="F20" s="22"/>
      <c r="G20" s="22">
        <v>2286494.3630070095</v>
      </c>
      <c r="H20" s="22">
        <v>1560.0742395811496</v>
      </c>
      <c r="I20" s="22">
        <f t="shared" si="1"/>
        <v>2288054.4372465909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0">
        <f t="shared" si="2"/>
        <v>4471994.2699999996</v>
      </c>
      <c r="AJ20" s="10">
        <f t="shared" si="3"/>
        <v>3051.24</v>
      </c>
      <c r="AK20" s="10">
        <f t="shared" si="4"/>
        <v>4475045.51</v>
      </c>
    </row>
    <row r="21" spans="1:37" s="8" customFormat="1" ht="23.25" customHeight="1" x14ac:dyDescent="0.2">
      <c r="A21" s="17" t="s">
        <v>14</v>
      </c>
      <c r="B21" s="26" t="s">
        <v>2</v>
      </c>
      <c r="C21" s="22">
        <v>10225748.025135109</v>
      </c>
      <c r="D21" s="22">
        <v>2045257.1286870537</v>
      </c>
      <c r="E21" s="22">
        <f t="shared" si="0"/>
        <v>12271005.153822163</v>
      </c>
      <c r="F21" s="22"/>
      <c r="G21" s="22">
        <v>15287.627247766934</v>
      </c>
      <c r="H21" s="22">
        <v>3057.5254495533868</v>
      </c>
      <c r="I21" s="22">
        <f t="shared" si="1"/>
        <v>18345.152697320322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0">
        <f t="shared" si="2"/>
        <v>29900</v>
      </c>
      <c r="AJ21" s="10">
        <f t="shared" si="3"/>
        <v>5980</v>
      </c>
      <c r="AK21" s="10">
        <f t="shared" si="4"/>
        <v>35880.000000000007</v>
      </c>
    </row>
    <row r="22" spans="1:37" s="8" customFormat="1" ht="23.25" customHeight="1" x14ac:dyDescent="0.2">
      <c r="A22" s="17" t="s">
        <v>15</v>
      </c>
      <c r="B22" s="26" t="s">
        <v>2</v>
      </c>
      <c r="C22" s="22">
        <v>12319486.673177117</v>
      </c>
      <c r="D22" s="22">
        <v>1311424.2955676108</v>
      </c>
      <c r="E22" s="22">
        <f t="shared" si="0"/>
        <v>13630910.968744729</v>
      </c>
      <c r="F22" s="22"/>
      <c r="G22" s="22">
        <v>2104095.897905237</v>
      </c>
      <c r="H22" s="22">
        <v>67960.160136617182</v>
      </c>
      <c r="I22" s="22">
        <f t="shared" si="1"/>
        <v>2172056.0580418543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0">
        <f t="shared" si="2"/>
        <v>4115253.88</v>
      </c>
      <c r="AJ22" s="10">
        <f t="shared" si="3"/>
        <v>132918.51999999999</v>
      </c>
      <c r="AK22" s="10">
        <f t="shared" si="4"/>
        <v>4248172.3999999994</v>
      </c>
    </row>
    <row r="23" spans="1:37" s="8" customFormat="1" ht="23.25" customHeight="1" x14ac:dyDescent="0.2">
      <c r="A23" s="17" t="s">
        <v>45</v>
      </c>
      <c r="B23" s="26" t="s">
        <v>2</v>
      </c>
      <c r="C23" s="22">
        <v>4170269.5479668481</v>
      </c>
      <c r="D23" s="22">
        <v>834053.91061595327</v>
      </c>
      <c r="E23" s="22">
        <f t="shared" si="0"/>
        <v>5004323.4585828017</v>
      </c>
      <c r="F23" s="22"/>
      <c r="G23" s="22">
        <v>1742026.2343864241</v>
      </c>
      <c r="H23" s="22">
        <v>331447.90702668432</v>
      </c>
      <c r="I23" s="22">
        <f t="shared" si="1"/>
        <v>2073474.1414131084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0">
        <f t="shared" si="2"/>
        <v>3407107.17</v>
      </c>
      <c r="AJ23" s="10">
        <f t="shared" si="3"/>
        <v>648255.76</v>
      </c>
      <c r="AK23" s="10">
        <f t="shared" si="4"/>
        <v>4055362.9299999997</v>
      </c>
    </row>
    <row r="24" spans="1:37" ht="23.25" customHeight="1" x14ac:dyDescent="0.25">
      <c r="A24" s="17" t="s">
        <v>46</v>
      </c>
      <c r="B24" s="26" t="s">
        <v>2</v>
      </c>
      <c r="C24" s="22">
        <v>13611612.461205728</v>
      </c>
      <c r="D24" s="22">
        <v>2722117.9754886674</v>
      </c>
      <c r="E24" s="22">
        <f t="shared" si="0"/>
        <v>16333730.436694395</v>
      </c>
      <c r="F24" s="22"/>
      <c r="G24" s="22">
        <v>1182344.6823087898</v>
      </c>
      <c r="H24" s="22">
        <v>234775.00600767962</v>
      </c>
      <c r="I24" s="22">
        <f t="shared" si="1"/>
        <v>1417119.6883164695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0">
        <f t="shared" si="2"/>
        <v>2312465.2000000002</v>
      </c>
      <c r="AJ24" s="10">
        <f t="shared" si="3"/>
        <v>459180</v>
      </c>
      <c r="AK24" s="10">
        <f t="shared" si="4"/>
        <v>2771645.2000000007</v>
      </c>
    </row>
    <row r="25" spans="1:37" ht="23.25" customHeight="1" x14ac:dyDescent="0.25">
      <c r="A25" s="17" t="s">
        <v>33</v>
      </c>
      <c r="B25" s="26" t="s">
        <v>2</v>
      </c>
      <c r="C25" s="22">
        <v>40746383.888170242</v>
      </c>
      <c r="D25" s="22">
        <v>0</v>
      </c>
      <c r="E25" s="22">
        <f t="shared" si="0"/>
        <v>40746383.888170242</v>
      </c>
      <c r="F25" s="22"/>
      <c r="G25" s="22">
        <v>136116.29333837811</v>
      </c>
      <c r="H25" s="22">
        <v>0</v>
      </c>
      <c r="I25" s="22">
        <f t="shared" si="1"/>
        <v>136116.29333837811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0">
        <f t="shared" si="2"/>
        <v>266220.33</v>
      </c>
      <c r="AJ25" s="10">
        <f t="shared" si="3"/>
        <v>0</v>
      </c>
      <c r="AK25" s="10">
        <f t="shared" si="4"/>
        <v>266220.33</v>
      </c>
    </row>
    <row r="26" spans="1:37" ht="23.25" customHeight="1" x14ac:dyDescent="0.25">
      <c r="A26" s="17" t="s">
        <v>55</v>
      </c>
      <c r="B26" s="26" t="s">
        <v>2</v>
      </c>
      <c r="C26" s="22">
        <v>98006770.015798926</v>
      </c>
      <c r="D26" s="22">
        <v>19601354.003159788</v>
      </c>
      <c r="E26" s="22">
        <f t="shared" si="0"/>
        <v>117608124.01895872</v>
      </c>
      <c r="F26" s="22"/>
      <c r="G26" s="22">
        <v>0</v>
      </c>
      <c r="H26" s="22">
        <v>0</v>
      </c>
      <c r="I26" s="22">
        <f t="shared" si="1"/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0">
        <f t="shared" si="2"/>
        <v>0</v>
      </c>
      <c r="AJ26" s="10">
        <f t="shared" si="3"/>
        <v>0</v>
      </c>
      <c r="AK26" s="10">
        <f t="shared" si="4"/>
        <v>0</v>
      </c>
    </row>
    <row r="27" spans="1:37" ht="23.25" customHeight="1" x14ac:dyDescent="0.25">
      <c r="A27" s="17" t="s">
        <v>51</v>
      </c>
      <c r="B27" s="26" t="s">
        <v>2</v>
      </c>
      <c r="C27" s="22">
        <v>54767004.376658507</v>
      </c>
      <c r="D27" s="22">
        <v>10953400.873286534</v>
      </c>
      <c r="E27" s="22">
        <f t="shared" si="0"/>
        <v>65720405.249945045</v>
      </c>
      <c r="F27" s="22"/>
      <c r="G27" s="22">
        <v>0</v>
      </c>
      <c r="H27" s="22">
        <v>0</v>
      </c>
      <c r="I27" s="22">
        <f t="shared" si="1"/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0">
        <f t="shared" si="2"/>
        <v>0</v>
      </c>
      <c r="AJ27" s="10">
        <f t="shared" si="3"/>
        <v>0</v>
      </c>
      <c r="AK27" s="10">
        <f t="shared" si="4"/>
        <v>0</v>
      </c>
    </row>
    <row r="28" spans="1:37" ht="23.25" customHeight="1" x14ac:dyDescent="0.25">
      <c r="A28" s="17" t="s">
        <v>52</v>
      </c>
      <c r="B28" s="26" t="s">
        <v>2</v>
      </c>
      <c r="C28" s="22">
        <v>12152385.432271721</v>
      </c>
      <c r="D28" s="22">
        <v>2409718.6360777779</v>
      </c>
      <c r="E28" s="22">
        <f t="shared" si="0"/>
        <v>14562104.068349499</v>
      </c>
      <c r="F28" s="22"/>
      <c r="G28" s="22">
        <v>0</v>
      </c>
      <c r="H28" s="22">
        <v>0</v>
      </c>
      <c r="I28" s="22">
        <f t="shared" si="1"/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0">
        <f t="shared" si="2"/>
        <v>0</v>
      </c>
      <c r="AJ28" s="10">
        <f t="shared" si="3"/>
        <v>0</v>
      </c>
      <c r="AK28" s="10">
        <f t="shared" si="4"/>
        <v>0</v>
      </c>
    </row>
    <row r="29" spans="1:37" ht="23.25" customHeight="1" x14ac:dyDescent="0.25">
      <c r="A29" s="17" t="s">
        <v>53</v>
      </c>
      <c r="B29" s="26" t="s">
        <v>2</v>
      </c>
      <c r="C29" s="22">
        <v>50780245.256489575</v>
      </c>
      <c r="D29" s="22">
        <v>10156049.053343084</v>
      </c>
      <c r="E29" s="22">
        <f t="shared" si="0"/>
        <v>60936294.309832662</v>
      </c>
      <c r="F29" s="22"/>
      <c r="G29" s="22">
        <v>15477111.057709515</v>
      </c>
      <c r="H29" s="22">
        <v>221910.4932432778</v>
      </c>
      <c r="I29" s="22">
        <f t="shared" si="1"/>
        <v>15699021.550952792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0">
        <f t="shared" si="2"/>
        <v>30270598.120000001</v>
      </c>
      <c r="AJ29" s="10">
        <f t="shared" si="3"/>
        <v>434019.2</v>
      </c>
      <c r="AK29" s="10">
        <f t="shared" si="4"/>
        <v>30704617.32</v>
      </c>
    </row>
    <row r="30" spans="1:37" ht="23.25" customHeight="1" x14ac:dyDescent="0.25">
      <c r="A30" s="17" t="s">
        <v>54</v>
      </c>
      <c r="B30" s="26" t="s">
        <v>2</v>
      </c>
      <c r="C30" s="22">
        <v>12049488.452472864</v>
      </c>
      <c r="D30" s="22">
        <v>2409897.5882361964</v>
      </c>
      <c r="E30" s="22">
        <f t="shared" si="0"/>
        <v>14459386.04070906</v>
      </c>
      <c r="F30" s="22"/>
      <c r="G30" s="22">
        <v>0</v>
      </c>
      <c r="H30" s="22">
        <v>0</v>
      </c>
      <c r="I30" s="22">
        <f t="shared" si="1"/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0">
        <f t="shared" si="2"/>
        <v>0</v>
      </c>
      <c r="AJ30" s="10">
        <f t="shared" si="3"/>
        <v>0</v>
      </c>
      <c r="AK30" s="10">
        <f t="shared" si="4"/>
        <v>0</v>
      </c>
    </row>
    <row r="31" spans="1:37" ht="23.25" customHeight="1" x14ac:dyDescent="0.25">
      <c r="A31" s="17" t="s">
        <v>16</v>
      </c>
      <c r="B31" s="26" t="s">
        <v>2</v>
      </c>
      <c r="C31" s="22">
        <v>23853746.562840328</v>
      </c>
      <c r="D31" s="22">
        <v>4770749.3135906504</v>
      </c>
      <c r="E31" s="22">
        <f t="shared" si="0"/>
        <v>28624495.876430977</v>
      </c>
      <c r="F31" s="22"/>
      <c r="G31" s="22">
        <v>0</v>
      </c>
      <c r="H31" s="22">
        <v>0</v>
      </c>
      <c r="I31" s="22">
        <f t="shared" si="1"/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0">
        <f t="shared" si="2"/>
        <v>0</v>
      </c>
      <c r="AJ31" s="10">
        <f t="shared" si="3"/>
        <v>0</v>
      </c>
      <c r="AK31" s="10">
        <f t="shared" si="4"/>
        <v>0</v>
      </c>
    </row>
    <row r="32" spans="1:37" ht="23.25" customHeight="1" x14ac:dyDescent="0.25">
      <c r="A32" s="18" t="s">
        <v>19</v>
      </c>
      <c r="B32" s="26" t="s">
        <v>2</v>
      </c>
      <c r="C32" s="22">
        <v>53451025.907159619</v>
      </c>
      <c r="D32" s="22">
        <v>7880439.5065010767</v>
      </c>
      <c r="E32" s="22">
        <f t="shared" si="0"/>
        <v>61331465.413660698</v>
      </c>
      <c r="F32" s="22"/>
      <c r="G32" s="22">
        <v>8513089.5323213171</v>
      </c>
      <c r="H32" s="22">
        <v>0</v>
      </c>
      <c r="I32" s="22">
        <f t="shared" si="1"/>
        <v>8513089.5323213171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0">
        <f t="shared" si="2"/>
        <v>16650155.9</v>
      </c>
      <c r="AJ32" s="10">
        <f t="shared" si="3"/>
        <v>0</v>
      </c>
      <c r="AK32" s="10">
        <f t="shared" si="4"/>
        <v>16650155.9</v>
      </c>
    </row>
    <row r="33" spans="1:37" ht="23.25" customHeight="1" x14ac:dyDescent="0.25">
      <c r="A33" s="18" t="s">
        <v>20</v>
      </c>
      <c r="B33" s="26" t="s">
        <v>2</v>
      </c>
      <c r="C33" s="22">
        <v>133933869.50808609</v>
      </c>
      <c r="D33" s="22">
        <v>9785717.5725906659</v>
      </c>
      <c r="E33" s="22">
        <f t="shared" si="0"/>
        <v>143719587.08067676</v>
      </c>
      <c r="F33" s="22"/>
      <c r="G33" s="22">
        <v>16378217.718308851</v>
      </c>
      <c r="H33" s="22">
        <v>677970.71320104506</v>
      </c>
      <c r="I33" s="22">
        <f t="shared" si="1"/>
        <v>17056188.431509897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0">
        <f t="shared" si="2"/>
        <v>32033009.559999999</v>
      </c>
      <c r="AJ33" s="10">
        <f t="shared" si="3"/>
        <v>1325995.46</v>
      </c>
      <c r="AK33" s="10">
        <f t="shared" si="4"/>
        <v>33359005.02</v>
      </c>
    </row>
    <row r="34" spans="1:37" ht="23.25" customHeight="1" x14ac:dyDescent="0.25">
      <c r="A34" s="18" t="s">
        <v>31</v>
      </c>
      <c r="B34" s="26" t="s">
        <v>2</v>
      </c>
      <c r="C34" s="22">
        <v>23902191.376551133</v>
      </c>
      <c r="D34" s="22">
        <v>2900483.7588133942</v>
      </c>
      <c r="E34" s="22">
        <f t="shared" si="0"/>
        <v>26802675.135364525</v>
      </c>
      <c r="F34" s="22"/>
      <c r="G34" s="22">
        <v>900277.70818527171</v>
      </c>
      <c r="H34" s="22">
        <v>97232.683822213599</v>
      </c>
      <c r="I34" s="22">
        <f t="shared" si="1"/>
        <v>997510.39200748526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0">
        <f t="shared" si="2"/>
        <v>1760790.15</v>
      </c>
      <c r="AJ34" s="10">
        <f t="shared" si="3"/>
        <v>190170.6</v>
      </c>
      <c r="AK34" s="10">
        <f t="shared" si="4"/>
        <v>1950960.7499999998</v>
      </c>
    </row>
    <row r="35" spans="1:37" s="8" customFormat="1" ht="23.25" customHeight="1" x14ac:dyDescent="0.2">
      <c r="A35" s="18" t="s">
        <v>28</v>
      </c>
      <c r="B35" s="26" t="s">
        <v>2</v>
      </c>
      <c r="C35" s="22">
        <v>110694692.2789813</v>
      </c>
      <c r="D35" s="22">
        <v>0</v>
      </c>
      <c r="E35" s="22">
        <f t="shared" si="0"/>
        <v>110694692.2789813</v>
      </c>
      <c r="F35" s="22"/>
      <c r="G35" s="22">
        <v>35629.967839740675</v>
      </c>
      <c r="H35" s="22">
        <v>0</v>
      </c>
      <c r="I35" s="22">
        <f t="shared" si="1"/>
        <v>35629.967839740675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0">
        <f t="shared" si="2"/>
        <v>69686.16</v>
      </c>
      <c r="AJ35" s="10">
        <f t="shared" si="3"/>
        <v>0</v>
      </c>
      <c r="AK35" s="10">
        <f t="shared" si="4"/>
        <v>69686.16</v>
      </c>
    </row>
    <row r="36" spans="1:37" s="8" customFormat="1" ht="23.25" customHeight="1" x14ac:dyDescent="0.2">
      <c r="A36" s="18" t="s">
        <v>25</v>
      </c>
      <c r="B36" s="26" t="s">
        <v>2</v>
      </c>
      <c r="C36" s="22">
        <v>690015952.30669332</v>
      </c>
      <c r="D36" s="22">
        <v>0</v>
      </c>
      <c r="E36" s="22">
        <f t="shared" si="0"/>
        <v>690015952.30669332</v>
      </c>
      <c r="F36" s="22"/>
      <c r="G36" s="22">
        <v>207234894.26483896</v>
      </c>
      <c r="H36" s="22">
        <v>0</v>
      </c>
      <c r="I36" s="22">
        <f t="shared" si="1"/>
        <v>207234894.26483896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0">
        <f t="shared" si="2"/>
        <v>405316223.25</v>
      </c>
      <c r="AJ36" s="10">
        <f t="shared" si="3"/>
        <v>0</v>
      </c>
      <c r="AK36" s="10">
        <f t="shared" si="4"/>
        <v>405316223.25</v>
      </c>
    </row>
    <row r="37" spans="1:37" s="8" customFormat="1" ht="23.25" customHeight="1" x14ac:dyDescent="0.2">
      <c r="A37" s="17" t="s">
        <v>24</v>
      </c>
      <c r="B37" s="26" t="s">
        <v>2</v>
      </c>
      <c r="C37" s="22">
        <v>608183292.51519811</v>
      </c>
      <c r="D37" s="22">
        <v>120780696.17502543</v>
      </c>
      <c r="E37" s="22">
        <f t="shared" si="0"/>
        <v>728963988.69022357</v>
      </c>
      <c r="F37" s="22"/>
      <c r="G37" s="22">
        <v>315128.37005261198</v>
      </c>
      <c r="H37" s="22">
        <v>119.89794614051324</v>
      </c>
      <c r="I37" s="22">
        <f t="shared" si="1"/>
        <v>315248.26799875248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0">
        <f t="shared" si="2"/>
        <v>616337.52</v>
      </c>
      <c r="AJ37" s="10">
        <f t="shared" si="3"/>
        <v>234.5</v>
      </c>
      <c r="AK37" s="10">
        <f t="shared" si="4"/>
        <v>616572.02</v>
      </c>
    </row>
    <row r="38" spans="1:37" s="8" customFormat="1" ht="23.25" customHeight="1" x14ac:dyDescent="0.2">
      <c r="A38" s="17" t="s">
        <v>22</v>
      </c>
      <c r="B38" s="26" t="s">
        <v>2</v>
      </c>
      <c r="C38" s="22">
        <v>272342807.4014613</v>
      </c>
      <c r="D38" s="22">
        <v>39109353.06238272</v>
      </c>
      <c r="E38" s="22">
        <f t="shared" si="0"/>
        <v>311452160.463844</v>
      </c>
      <c r="F38" s="22"/>
      <c r="G38" s="22">
        <v>315028.54542572721</v>
      </c>
      <c r="H38" s="22">
        <v>215.76517386480421</v>
      </c>
      <c r="I38" s="22">
        <f t="shared" si="1"/>
        <v>315244.31059959199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0">
        <f t="shared" si="2"/>
        <v>616142.28</v>
      </c>
      <c r="AJ38" s="10">
        <f t="shared" si="3"/>
        <v>422</v>
      </c>
      <c r="AK38" s="10">
        <f t="shared" si="4"/>
        <v>616564.28</v>
      </c>
    </row>
    <row r="39" spans="1:37" ht="23.25" customHeight="1" x14ac:dyDescent="0.25">
      <c r="A39" s="17" t="s">
        <v>35</v>
      </c>
      <c r="B39" s="26" t="s">
        <v>2</v>
      </c>
      <c r="C39" s="22">
        <v>71579180.347985268</v>
      </c>
      <c r="D39" s="22">
        <v>5112918.8119621854</v>
      </c>
      <c r="E39" s="22">
        <f t="shared" si="0"/>
        <v>76692099.159947455</v>
      </c>
      <c r="F39" s="22"/>
      <c r="G39" s="22">
        <v>0</v>
      </c>
      <c r="H39" s="22">
        <v>0</v>
      </c>
      <c r="I39" s="22">
        <f t="shared" si="1"/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0">
        <f t="shared" si="2"/>
        <v>0</v>
      </c>
      <c r="AJ39" s="10">
        <f t="shared" si="3"/>
        <v>0</v>
      </c>
      <c r="AK39" s="10">
        <f t="shared" si="4"/>
        <v>0</v>
      </c>
    </row>
    <row r="40" spans="1:37" ht="23.25" customHeight="1" x14ac:dyDescent="0.25">
      <c r="A40" s="17" t="s">
        <v>36</v>
      </c>
      <c r="B40" s="26" t="s">
        <v>2</v>
      </c>
      <c r="C40" s="22">
        <v>76324294.033735037</v>
      </c>
      <c r="D40" s="22">
        <v>15264859.420297265</v>
      </c>
      <c r="E40" s="22">
        <f t="shared" si="0"/>
        <v>91589153.454032302</v>
      </c>
      <c r="F40" s="22"/>
      <c r="G40" s="22">
        <v>0</v>
      </c>
      <c r="H40" s="22">
        <v>0</v>
      </c>
      <c r="I40" s="22">
        <f t="shared" si="1"/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0">
        <f t="shared" si="2"/>
        <v>0</v>
      </c>
      <c r="AJ40" s="10">
        <f t="shared" si="3"/>
        <v>0</v>
      </c>
      <c r="AK40" s="10">
        <f t="shared" si="4"/>
        <v>0</v>
      </c>
    </row>
    <row r="41" spans="1:37" s="8" customFormat="1" ht="23.25" customHeight="1" x14ac:dyDescent="0.2">
      <c r="A41" s="17" t="s">
        <v>8</v>
      </c>
      <c r="B41" s="26" t="s">
        <v>2</v>
      </c>
      <c r="C41" s="22">
        <v>189177996.04260084</v>
      </c>
      <c r="D41" s="22">
        <v>0</v>
      </c>
      <c r="E41" s="22">
        <f t="shared" si="0"/>
        <v>189177996.04260084</v>
      </c>
      <c r="F41" s="22"/>
      <c r="G41" s="22">
        <v>8285684.4766671946</v>
      </c>
      <c r="H41" s="22">
        <v>0</v>
      </c>
      <c r="I41" s="22">
        <f t="shared" si="1"/>
        <v>8285684.4766671946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0">
        <f t="shared" si="2"/>
        <v>16205390.27</v>
      </c>
      <c r="AJ41" s="10">
        <f t="shared" si="3"/>
        <v>0</v>
      </c>
      <c r="AK41" s="10">
        <f t="shared" si="4"/>
        <v>16205390.27</v>
      </c>
    </row>
    <row r="42" spans="1:37" s="8" customFormat="1" ht="23.25" customHeight="1" x14ac:dyDescent="0.2">
      <c r="A42" s="17" t="s">
        <v>26</v>
      </c>
      <c r="B42" s="26" t="s">
        <v>2</v>
      </c>
      <c r="C42" s="22">
        <v>342000071.58086336</v>
      </c>
      <c r="D42" s="22">
        <v>0</v>
      </c>
      <c r="E42" s="22">
        <f t="shared" si="0"/>
        <v>342000071.58086336</v>
      </c>
      <c r="F42" s="22"/>
      <c r="G42" s="22">
        <v>1023910.7949054877</v>
      </c>
      <c r="H42" s="22">
        <v>0</v>
      </c>
      <c r="I42" s="22">
        <f t="shared" si="1"/>
        <v>1023910.7949054877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0">
        <f t="shared" si="2"/>
        <v>2002595.45</v>
      </c>
      <c r="AJ42" s="10">
        <f t="shared" si="3"/>
        <v>0</v>
      </c>
      <c r="AK42" s="10">
        <f t="shared" si="4"/>
        <v>2002595.45</v>
      </c>
    </row>
    <row r="43" spans="1:37" s="9" customFormat="1" ht="23.25" customHeight="1" x14ac:dyDescent="0.2">
      <c r="A43" s="17" t="s">
        <v>32</v>
      </c>
      <c r="B43" s="26" t="s">
        <v>2</v>
      </c>
      <c r="C43" s="22">
        <v>175400000</v>
      </c>
      <c r="D43" s="22">
        <v>0</v>
      </c>
      <c r="E43" s="22">
        <f t="shared" si="0"/>
        <v>175400000</v>
      </c>
      <c r="F43" s="22"/>
      <c r="G43" s="22">
        <v>900000</v>
      </c>
      <c r="H43" s="22">
        <v>0</v>
      </c>
      <c r="I43" s="22">
        <f t="shared" si="1"/>
        <v>900000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0">
        <f t="shared" si="2"/>
        <v>1760247</v>
      </c>
      <c r="AJ43" s="10">
        <f t="shared" si="3"/>
        <v>0</v>
      </c>
      <c r="AK43" s="10">
        <f t="shared" si="4"/>
        <v>1760247</v>
      </c>
    </row>
    <row r="44" spans="1:37" s="9" customFormat="1" ht="23.25" customHeight="1" x14ac:dyDescent="0.2">
      <c r="A44" s="17" t="s">
        <v>27</v>
      </c>
      <c r="B44" s="26" t="s">
        <v>2</v>
      </c>
      <c r="C44" s="22">
        <v>799054836.05425835</v>
      </c>
      <c r="D44" s="22">
        <v>0</v>
      </c>
      <c r="E44" s="22">
        <f t="shared" si="0"/>
        <v>799054836.05425835</v>
      </c>
      <c r="F44" s="22"/>
      <c r="G44" s="22">
        <v>635879.99979548319</v>
      </c>
      <c r="H44" s="22">
        <v>0</v>
      </c>
      <c r="I44" s="22">
        <f t="shared" si="1"/>
        <v>635879.99979548319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0">
        <f t="shared" si="2"/>
        <v>1243673.18</v>
      </c>
      <c r="AJ44" s="10">
        <f t="shared" si="3"/>
        <v>0</v>
      </c>
      <c r="AK44" s="10">
        <f t="shared" si="4"/>
        <v>1243673.18</v>
      </c>
    </row>
    <row r="45" spans="1:37" s="9" customFormat="1" ht="23.25" customHeight="1" x14ac:dyDescent="0.2">
      <c r="A45" s="17" t="s">
        <v>57</v>
      </c>
      <c r="B45" s="26" t="s">
        <v>2</v>
      </c>
      <c r="C45" s="22">
        <v>223630376.87324563</v>
      </c>
      <c r="D45" s="22">
        <v>44726279.891401604</v>
      </c>
      <c r="E45" s="22">
        <f t="shared" si="0"/>
        <v>268356656.76464725</v>
      </c>
      <c r="F45" s="22"/>
      <c r="G45" s="22">
        <v>0</v>
      </c>
      <c r="H45" s="22">
        <v>0</v>
      </c>
      <c r="I45" s="22">
        <f t="shared" si="1"/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0">
        <f t="shared" si="2"/>
        <v>0</v>
      </c>
      <c r="AJ45" s="10">
        <f t="shared" si="3"/>
        <v>0</v>
      </c>
      <c r="AK45" s="10">
        <f t="shared" si="4"/>
        <v>0</v>
      </c>
    </row>
    <row r="46" spans="1:37" s="9" customFormat="1" ht="23.25" customHeight="1" x14ac:dyDescent="0.2">
      <c r="A46" s="17" t="s">
        <v>49</v>
      </c>
      <c r="B46" s="26" t="s">
        <v>2</v>
      </c>
      <c r="C46" s="22">
        <v>10199938.133682376</v>
      </c>
      <c r="D46" s="22">
        <v>2006858.4692943662</v>
      </c>
      <c r="E46" s="22">
        <f t="shared" si="0"/>
        <v>12206796.602976741</v>
      </c>
      <c r="F46" s="22"/>
      <c r="G46" s="22">
        <v>0</v>
      </c>
      <c r="H46" s="22">
        <v>0</v>
      </c>
      <c r="I46" s="22">
        <f t="shared" si="1"/>
        <v>0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">
        <f t="shared" si="2"/>
        <v>0</v>
      </c>
      <c r="AJ46" s="10">
        <f t="shared" si="3"/>
        <v>0</v>
      </c>
      <c r="AK46" s="10">
        <f t="shared" si="4"/>
        <v>0</v>
      </c>
    </row>
    <row r="47" spans="1:37" s="9" customFormat="1" ht="23.25" customHeight="1" x14ac:dyDescent="0.2">
      <c r="A47" s="17" t="s">
        <v>58</v>
      </c>
      <c r="B47" s="26" t="s">
        <v>2</v>
      </c>
      <c r="C47" s="22">
        <v>69346125.685770243</v>
      </c>
      <c r="D47" s="22">
        <v>13909617.19576855</v>
      </c>
      <c r="E47" s="22">
        <f t="shared" si="0"/>
        <v>83255742.881538793</v>
      </c>
      <c r="F47" s="22"/>
      <c r="G47" s="22">
        <v>0</v>
      </c>
      <c r="H47" s="22">
        <v>0</v>
      </c>
      <c r="I47" s="22">
        <f t="shared" si="1"/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0"/>
      <c r="AJ47" s="10"/>
      <c r="AK47" s="10"/>
    </row>
    <row r="48" spans="1:37" s="9" customFormat="1" ht="23.25" customHeight="1" x14ac:dyDescent="0.2">
      <c r="A48" s="17" t="s">
        <v>47</v>
      </c>
      <c r="B48" s="26" t="s">
        <v>2</v>
      </c>
      <c r="C48" s="22">
        <v>200243482.73111671</v>
      </c>
      <c r="D48" s="22">
        <v>40008304.489654012</v>
      </c>
      <c r="E48" s="22">
        <f t="shared" si="0"/>
        <v>240251787.22077072</v>
      </c>
      <c r="F48" s="22"/>
      <c r="G48" s="22">
        <v>0</v>
      </c>
      <c r="H48" s="22">
        <v>0</v>
      </c>
      <c r="I48" s="22">
        <f t="shared" si="1"/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0">
        <f t="shared" si="2"/>
        <v>0</v>
      </c>
      <c r="AJ48" s="10">
        <f t="shared" si="3"/>
        <v>0</v>
      </c>
      <c r="AK48" s="10">
        <f t="shared" si="4"/>
        <v>0</v>
      </c>
    </row>
    <row r="49" spans="1:37" s="9" customFormat="1" ht="23.25" customHeight="1" x14ac:dyDescent="0.2">
      <c r="A49" s="17" t="s">
        <v>6</v>
      </c>
      <c r="B49" s="26" t="s">
        <v>2</v>
      </c>
      <c r="C49" s="22">
        <v>63655861.705771975</v>
      </c>
      <c r="D49" s="22">
        <v>12731172.341154395</v>
      </c>
      <c r="E49" s="22">
        <f t="shared" si="0"/>
        <v>76387034.046926364</v>
      </c>
      <c r="F49" s="22"/>
      <c r="G49" s="22">
        <v>33970022.619552828</v>
      </c>
      <c r="H49" s="22">
        <v>6794004.5249331482</v>
      </c>
      <c r="I49" s="22">
        <f t="shared" si="1"/>
        <v>40764027.14448598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0">
        <f t="shared" si="2"/>
        <v>66439589.340000004</v>
      </c>
      <c r="AJ49" s="10">
        <f t="shared" si="3"/>
        <v>13287917.869999999</v>
      </c>
      <c r="AK49" s="10">
        <f t="shared" si="4"/>
        <v>79727507.210000008</v>
      </c>
    </row>
    <row r="50" spans="1:37" s="9" customFormat="1" ht="23.25" customHeight="1" x14ac:dyDescent="0.2">
      <c r="A50" s="17" t="s">
        <v>43</v>
      </c>
      <c r="B50" s="26" t="s">
        <v>2</v>
      </c>
      <c r="C50" s="22">
        <v>340469263.68856192</v>
      </c>
      <c r="D50" s="22">
        <v>394154911.21416485</v>
      </c>
      <c r="E50" s="22">
        <f t="shared" si="0"/>
        <v>734624174.90272677</v>
      </c>
      <c r="F50" s="22"/>
      <c r="G50" s="22">
        <v>152999.61141817027</v>
      </c>
      <c r="H50" s="22">
        <v>214199.44984993586</v>
      </c>
      <c r="I50" s="22">
        <f t="shared" si="1"/>
        <v>367199.0612681061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0">
        <f t="shared" si="2"/>
        <v>299241.23</v>
      </c>
      <c r="AJ50" s="10">
        <f t="shared" si="3"/>
        <v>418937.71</v>
      </c>
      <c r="AK50" s="10">
        <f t="shared" si="4"/>
        <v>718178.94</v>
      </c>
    </row>
    <row r="51" spans="1:37" s="9" customFormat="1" ht="23.25" customHeight="1" x14ac:dyDescent="0.2">
      <c r="A51" s="17" t="s">
        <v>44</v>
      </c>
      <c r="B51" s="26" t="s">
        <v>2</v>
      </c>
      <c r="C51" s="22">
        <v>32211388.515361764</v>
      </c>
      <c r="D51" s="22">
        <v>0</v>
      </c>
      <c r="E51" s="22">
        <f t="shared" si="0"/>
        <v>32211388.515361764</v>
      </c>
      <c r="F51" s="22"/>
      <c r="G51" s="22">
        <v>0</v>
      </c>
      <c r="H51" s="22">
        <v>0</v>
      </c>
      <c r="I51" s="22">
        <f t="shared" si="1"/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0">
        <f t="shared" si="2"/>
        <v>0</v>
      </c>
      <c r="AJ51" s="10">
        <f t="shared" si="3"/>
        <v>0</v>
      </c>
      <c r="AK51" s="10">
        <f t="shared" si="4"/>
        <v>0</v>
      </c>
    </row>
    <row r="52" spans="1:37" s="9" customFormat="1" ht="23.25" customHeight="1" x14ac:dyDescent="0.2">
      <c r="A52" s="17" t="s">
        <v>42</v>
      </c>
      <c r="B52" s="26" t="s">
        <v>2</v>
      </c>
      <c r="C52" s="22">
        <v>5112918.8119621854</v>
      </c>
      <c r="D52" s="22">
        <v>1022583.762392437</v>
      </c>
      <c r="E52" s="22">
        <f>C52+D52</f>
        <v>6135502.5743546225</v>
      </c>
      <c r="F52" s="22"/>
      <c r="G52" s="22">
        <v>159770.4708486934</v>
      </c>
      <c r="H52" s="22">
        <v>31954.096214906203</v>
      </c>
      <c r="I52" s="22">
        <f>SUM(G52:H52)</f>
        <v>191724.56706359959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0"/>
      <c r="AJ52" s="10"/>
      <c r="AK52" s="10"/>
    </row>
    <row r="53" spans="1:37" s="9" customFormat="1" ht="23.25" customHeight="1" x14ac:dyDescent="0.2">
      <c r="A53" s="17" t="s">
        <v>9</v>
      </c>
      <c r="B53" s="26" t="s">
        <v>2</v>
      </c>
      <c r="C53" s="22">
        <v>111188301.83604914</v>
      </c>
      <c r="D53" s="22">
        <v>0</v>
      </c>
      <c r="E53" s="22">
        <f t="shared" si="0"/>
        <v>111188301.83604914</v>
      </c>
      <c r="F53" s="22"/>
      <c r="G53" s="22">
        <v>53202718.365093082</v>
      </c>
      <c r="H53" s="22">
        <v>0</v>
      </c>
      <c r="I53" s="22">
        <f t="shared" si="1"/>
        <v>53202718.365093082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0">
        <f t="shared" si="2"/>
        <v>104055472.66</v>
      </c>
      <c r="AJ53" s="10">
        <f t="shared" si="3"/>
        <v>0</v>
      </c>
      <c r="AK53" s="10">
        <f t="shared" si="4"/>
        <v>104055472.66</v>
      </c>
    </row>
    <row r="54" spans="1:37" s="9" customFormat="1" ht="23.25" customHeight="1" x14ac:dyDescent="0.2">
      <c r="A54" s="17" t="s">
        <v>37</v>
      </c>
      <c r="B54" s="26" t="s">
        <v>2</v>
      </c>
      <c r="C54" s="22">
        <v>49574571.05678919</v>
      </c>
      <c r="D54" s="22">
        <v>1558905.1195656064</v>
      </c>
      <c r="E54" s="22">
        <f t="shared" si="0"/>
        <v>51133476.176354796</v>
      </c>
      <c r="F54" s="22"/>
      <c r="G54" s="22">
        <v>0</v>
      </c>
      <c r="H54" s="22">
        <v>0</v>
      </c>
      <c r="I54" s="22">
        <f t="shared" si="1"/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0">
        <f t="shared" si="2"/>
        <v>0</v>
      </c>
      <c r="AJ54" s="10">
        <f t="shared" si="3"/>
        <v>0</v>
      </c>
      <c r="AK54" s="10">
        <f t="shared" si="4"/>
        <v>0</v>
      </c>
    </row>
    <row r="55" spans="1:37" s="9" customFormat="1" ht="23.25" customHeight="1" x14ac:dyDescent="0.2">
      <c r="A55" s="20" t="s">
        <v>56</v>
      </c>
      <c r="B55" s="26" t="s">
        <v>2</v>
      </c>
      <c r="C55" s="22">
        <v>153387564.35886556</v>
      </c>
      <c r="D55" s="22">
        <v>0</v>
      </c>
      <c r="E55" s="22">
        <f t="shared" si="0"/>
        <v>153387564.35886556</v>
      </c>
      <c r="F55" s="22"/>
      <c r="G55" s="22">
        <v>0</v>
      </c>
      <c r="H55" s="22">
        <v>0</v>
      </c>
      <c r="I55" s="22">
        <f t="shared" si="1"/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0"/>
      <c r="AJ55" s="10"/>
      <c r="AK55" s="10"/>
    </row>
    <row r="56" spans="1:37" s="8" customFormat="1" ht="36" customHeight="1" x14ac:dyDescent="0.2">
      <c r="A56" s="23"/>
      <c r="B56" s="24"/>
      <c r="C56" s="25">
        <f>SUM(C5:C55)</f>
        <v>6369782147.1344633</v>
      </c>
      <c r="D56" s="25">
        <f t="shared" ref="D56:E56" si="5">SUM(D5:D55)</f>
        <v>995704378.10545897</v>
      </c>
      <c r="E56" s="25">
        <f t="shared" si="5"/>
        <v>7365486525.2399235</v>
      </c>
      <c r="F56" s="25">
        <v>1368912911</v>
      </c>
      <c r="G56" s="25">
        <f>SUM(G5:G55)</f>
        <v>411927514.00172818</v>
      </c>
      <c r="H56" s="25">
        <f t="shared" ref="H56:I56" si="6">SUM(H5:H55)</f>
        <v>19210578.133068826</v>
      </c>
      <c r="I56" s="25">
        <f t="shared" si="6"/>
        <v>431138092.13479698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0">
        <f t="shared" si="2"/>
        <v>805660189.71000004</v>
      </c>
      <c r="AJ56" s="10">
        <f t="shared" si="3"/>
        <v>37572625.030000001</v>
      </c>
      <c r="AK56" s="10">
        <f t="shared" si="4"/>
        <v>843232814.74000001</v>
      </c>
    </row>
  </sheetData>
  <mergeCells count="8"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" right="0" top="0.19685039370078741" bottom="0.19685039370078741" header="0.51181102362204722" footer="0.51181102362204722"/>
  <pageSetup paperSize="9" scale="48" orientation="portrait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2024-02-08T16:03:37Z</cp:lastPrinted>
  <dcterms:created xsi:type="dcterms:W3CDTF">2007-11-29T09:10:22Z</dcterms:created>
  <dcterms:modified xsi:type="dcterms:W3CDTF">2024-08-14T07:33:43Z</dcterms:modified>
</cp:coreProperties>
</file>