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asileva\Desktop\"/>
    </mc:Choice>
  </mc:AlternateContent>
  <bookViews>
    <workbookView xWindow="0" yWindow="0" windowWidth="28800" windowHeight="12330"/>
  </bookViews>
  <sheets>
    <sheet name="ФО-39 Приложение" sheetId="2" r:id="rId1"/>
    <sheet name="Разшифровка" sheetId="1" r:id="rId2"/>
  </sheets>
  <externalReferences>
    <externalReference r:id="rId3"/>
  </externalReferences>
  <definedNames>
    <definedName name="_xlnm.Print_Area" localSheetId="0">'ФО-39 Приложение'!$A$1:$D$324</definedName>
    <definedName name="_xlnm.Print_Titles" localSheetId="0">'ФО-39 Приложение'!$4:$4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7" i="1" l="1"/>
  <c r="M327" i="1"/>
  <c r="L327" i="1"/>
  <c r="K327" i="1"/>
  <c r="J327" i="1"/>
  <c r="I327" i="1"/>
  <c r="H327" i="1"/>
  <c r="G327" i="1"/>
  <c r="F327" i="1"/>
  <c r="E327" i="1"/>
  <c r="D327" i="1"/>
  <c r="C327" i="1"/>
  <c r="O326" i="1"/>
  <c r="O325" i="1"/>
  <c r="D321" i="2" s="1"/>
  <c r="O324" i="1"/>
  <c r="O323" i="1"/>
  <c r="O322" i="1"/>
  <c r="O327" i="1" s="1"/>
  <c r="G321" i="1"/>
  <c r="E321" i="1"/>
  <c r="F321" i="1" s="1"/>
  <c r="O321" i="1" s="1"/>
  <c r="D321" i="1"/>
  <c r="C321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O319" i="1"/>
  <c r="O318" i="1"/>
  <c r="D314" i="2" s="1"/>
  <c r="O317" i="1"/>
  <c r="O316" i="1"/>
  <c r="O315" i="1"/>
  <c r="O314" i="1"/>
  <c r="D310" i="2" s="1"/>
  <c r="O313" i="1"/>
  <c r="O312" i="1"/>
  <c r="O311" i="1"/>
  <c r="O310" i="1"/>
  <c r="G309" i="1"/>
  <c r="E309" i="1"/>
  <c r="F309" i="1" s="1"/>
  <c r="C309" i="1"/>
  <c r="D309" i="1" s="1"/>
  <c r="N308" i="1"/>
  <c r="M308" i="1"/>
  <c r="L308" i="1"/>
  <c r="K308" i="1"/>
  <c r="J308" i="1"/>
  <c r="I308" i="1"/>
  <c r="H308" i="1"/>
  <c r="G308" i="1"/>
  <c r="F308" i="1"/>
  <c r="E308" i="1"/>
  <c r="D308" i="1"/>
  <c r="C308" i="1"/>
  <c r="O307" i="1"/>
  <c r="D303" i="2" s="1"/>
  <c r="O306" i="1"/>
  <c r="O305" i="1"/>
  <c r="O304" i="1"/>
  <c r="O303" i="1"/>
  <c r="D299" i="2" s="1"/>
  <c r="O302" i="1"/>
  <c r="O301" i="1"/>
  <c r="O300" i="1"/>
  <c r="O299" i="1"/>
  <c r="D295" i="2" s="1"/>
  <c r="O298" i="1"/>
  <c r="O297" i="1"/>
  <c r="G296" i="1"/>
  <c r="E296" i="1"/>
  <c r="F296" i="1" s="1"/>
  <c r="C296" i="1"/>
  <c r="D296" i="1" s="1"/>
  <c r="N295" i="1"/>
  <c r="M295" i="1"/>
  <c r="L295" i="1"/>
  <c r="K295" i="1"/>
  <c r="J295" i="1"/>
  <c r="I295" i="1"/>
  <c r="H295" i="1"/>
  <c r="G295" i="1"/>
  <c r="F295" i="1"/>
  <c r="E295" i="1"/>
  <c r="D295" i="1"/>
  <c r="C295" i="1"/>
  <c r="O294" i="1"/>
  <c r="O293" i="1"/>
  <c r="O292" i="1"/>
  <c r="D288" i="2" s="1"/>
  <c r="O291" i="1"/>
  <c r="O290" i="1"/>
  <c r="G289" i="1"/>
  <c r="E289" i="1"/>
  <c r="F289" i="1" s="1"/>
  <c r="C289" i="1"/>
  <c r="D289" i="1" s="1"/>
  <c r="N288" i="1"/>
  <c r="M288" i="1"/>
  <c r="L288" i="1"/>
  <c r="K288" i="1"/>
  <c r="J288" i="1"/>
  <c r="I288" i="1"/>
  <c r="H288" i="1"/>
  <c r="G288" i="1"/>
  <c r="F288" i="1"/>
  <c r="E288" i="1"/>
  <c r="D288" i="1"/>
  <c r="C288" i="1"/>
  <c r="O287" i="1"/>
  <c r="O286" i="1"/>
  <c r="O285" i="1"/>
  <c r="D281" i="2" s="1"/>
  <c r="O284" i="1"/>
  <c r="O283" i="1"/>
  <c r="O282" i="1"/>
  <c r="O281" i="1"/>
  <c r="D277" i="2" s="1"/>
  <c r="O280" i="1"/>
  <c r="O279" i="1"/>
  <c r="O278" i="1"/>
  <c r="O277" i="1"/>
  <c r="G276" i="1"/>
  <c r="E276" i="1"/>
  <c r="F276" i="1" s="1"/>
  <c r="C276" i="1"/>
  <c r="D276" i="1" s="1"/>
  <c r="N275" i="1"/>
  <c r="M275" i="1"/>
  <c r="L275" i="1"/>
  <c r="K275" i="1"/>
  <c r="J275" i="1"/>
  <c r="I275" i="1"/>
  <c r="H275" i="1"/>
  <c r="G275" i="1"/>
  <c r="F275" i="1"/>
  <c r="E275" i="1"/>
  <c r="D275" i="1"/>
  <c r="C275" i="1"/>
  <c r="O274" i="1"/>
  <c r="D270" i="2" s="1"/>
  <c r="O273" i="1"/>
  <c r="O272" i="1"/>
  <c r="O271" i="1"/>
  <c r="O270" i="1"/>
  <c r="D266" i="2" s="1"/>
  <c r="O269" i="1"/>
  <c r="O268" i="1"/>
  <c r="O267" i="1"/>
  <c r="O266" i="1"/>
  <c r="D262" i="2" s="1"/>
  <c r="O265" i="1"/>
  <c r="O264" i="1"/>
  <c r="O263" i="1"/>
  <c r="O262" i="1"/>
  <c r="D258" i="2" s="1"/>
  <c r="O261" i="1"/>
  <c r="O260" i="1"/>
  <c r="O259" i="1"/>
  <c r="O258" i="1"/>
  <c r="D254" i="2" s="1"/>
  <c r="O257" i="1"/>
  <c r="O256" i="1"/>
  <c r="O255" i="1"/>
  <c r="O254" i="1"/>
  <c r="D250" i="2" s="1"/>
  <c r="O253" i="1"/>
  <c r="O275" i="1" s="1"/>
  <c r="G252" i="1"/>
  <c r="F252" i="1"/>
  <c r="O252" i="1" s="1"/>
  <c r="E252" i="1"/>
  <c r="D252" i="1"/>
  <c r="C252" i="1"/>
  <c r="O251" i="1"/>
  <c r="D247" i="2" s="1"/>
  <c r="N250" i="1"/>
  <c r="M250" i="1"/>
  <c r="L250" i="1"/>
  <c r="K250" i="1"/>
  <c r="J250" i="1"/>
  <c r="I250" i="1"/>
  <c r="H250" i="1"/>
  <c r="G250" i="1"/>
  <c r="F250" i="1"/>
  <c r="E250" i="1"/>
  <c r="D250" i="1"/>
  <c r="C250" i="1"/>
  <c r="O249" i="1"/>
  <c r="O248" i="1"/>
  <c r="O247" i="1"/>
  <c r="D243" i="2" s="1"/>
  <c r="O246" i="1"/>
  <c r="O245" i="1"/>
  <c r="O244" i="1"/>
  <c r="O243" i="1"/>
  <c r="D239" i="2" s="1"/>
  <c r="O242" i="1"/>
  <c r="O241" i="1"/>
  <c r="O240" i="1"/>
  <c r="O250" i="1" s="1"/>
  <c r="G239" i="1"/>
  <c r="F239" i="1"/>
  <c r="E239" i="1"/>
  <c r="D239" i="1"/>
  <c r="O239" i="1" s="1"/>
  <c r="C239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O237" i="1"/>
  <c r="O236" i="1"/>
  <c r="D232" i="2" s="1"/>
  <c r="O235" i="1"/>
  <c r="O234" i="1"/>
  <c r="G233" i="1"/>
  <c r="E233" i="1"/>
  <c r="F233" i="1" s="1"/>
  <c r="O233" i="1" s="1"/>
  <c r="C233" i="1"/>
  <c r="D233" i="1" s="1"/>
  <c r="N232" i="1"/>
  <c r="M232" i="1"/>
  <c r="L232" i="1"/>
  <c r="K232" i="1"/>
  <c r="J232" i="1"/>
  <c r="I232" i="1"/>
  <c r="H232" i="1"/>
  <c r="G232" i="1"/>
  <c r="F232" i="1"/>
  <c r="E232" i="1"/>
  <c r="D232" i="1"/>
  <c r="C232" i="1"/>
  <c r="O231" i="1"/>
  <c r="O230" i="1"/>
  <c r="O229" i="1"/>
  <c r="D225" i="2" s="1"/>
  <c r="O228" i="1"/>
  <c r="O227" i="1"/>
  <c r="O226" i="1"/>
  <c r="O225" i="1"/>
  <c r="G224" i="1"/>
  <c r="E224" i="1"/>
  <c r="F224" i="1" s="1"/>
  <c r="O224" i="1" s="1"/>
  <c r="C224" i="1"/>
  <c r="D224" i="1" s="1"/>
  <c r="N223" i="1"/>
  <c r="M223" i="1"/>
  <c r="L223" i="1"/>
  <c r="K223" i="1"/>
  <c r="J223" i="1"/>
  <c r="I223" i="1"/>
  <c r="H223" i="1"/>
  <c r="G223" i="1"/>
  <c r="F223" i="1"/>
  <c r="E223" i="1"/>
  <c r="D223" i="1"/>
  <c r="C223" i="1"/>
  <c r="O222" i="1"/>
  <c r="D218" i="2" s="1"/>
  <c r="O221" i="1"/>
  <c r="O220" i="1"/>
  <c r="O219" i="1"/>
  <c r="O218" i="1"/>
  <c r="D214" i="2" s="1"/>
  <c r="O217" i="1"/>
  <c r="O216" i="1"/>
  <c r="O215" i="1"/>
  <c r="G214" i="1"/>
  <c r="F214" i="1"/>
  <c r="E214" i="1"/>
  <c r="D214" i="1"/>
  <c r="O214" i="1" s="1"/>
  <c r="C214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O212" i="1"/>
  <c r="O211" i="1"/>
  <c r="D207" i="2" s="1"/>
  <c r="O210" i="1"/>
  <c r="O209" i="1"/>
  <c r="O208" i="1"/>
  <c r="O207" i="1"/>
  <c r="O206" i="1"/>
  <c r="G205" i="1"/>
  <c r="F205" i="1"/>
  <c r="O205" i="1" s="1"/>
  <c r="E205" i="1"/>
  <c r="D205" i="1"/>
  <c r="C205" i="1"/>
  <c r="M204" i="1"/>
  <c r="L204" i="1"/>
  <c r="K204" i="1"/>
  <c r="J204" i="1"/>
  <c r="I204" i="1"/>
  <c r="H204" i="1"/>
  <c r="G204" i="1"/>
  <c r="F204" i="1"/>
  <c r="E204" i="1"/>
  <c r="D204" i="1"/>
  <c r="C204" i="1"/>
  <c r="O203" i="1"/>
  <c r="O202" i="1"/>
  <c r="D198" i="2" s="1"/>
  <c r="N201" i="1"/>
  <c r="O200" i="1"/>
  <c r="O199" i="1"/>
  <c r="D195" i="2" s="1"/>
  <c r="O198" i="1"/>
  <c r="O197" i="1"/>
  <c r="D193" i="2" s="1"/>
  <c r="O196" i="1"/>
  <c r="O195" i="1"/>
  <c r="D191" i="2" s="1"/>
  <c r="O194" i="1"/>
  <c r="O193" i="1"/>
  <c r="D189" i="2" s="1"/>
  <c r="O192" i="1"/>
  <c r="O191" i="1"/>
  <c r="D187" i="2" s="1"/>
  <c r="O190" i="1"/>
  <c r="O189" i="1"/>
  <c r="D185" i="2" s="1"/>
  <c r="O188" i="1"/>
  <c r="O187" i="1"/>
  <c r="D183" i="2" s="1"/>
  <c r="O186" i="1"/>
  <c r="O185" i="1"/>
  <c r="G185" i="1"/>
  <c r="F185" i="1"/>
  <c r="E185" i="1"/>
  <c r="D185" i="1"/>
  <c r="C185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O183" i="1"/>
  <c r="O182" i="1"/>
  <c r="D178" i="2" s="1"/>
  <c r="O181" i="1"/>
  <c r="O180" i="1"/>
  <c r="D176" i="2" s="1"/>
  <c r="O179" i="1"/>
  <c r="O178" i="1"/>
  <c r="D174" i="2" s="1"/>
  <c r="O177" i="1"/>
  <c r="O176" i="1"/>
  <c r="D172" i="2" s="1"/>
  <c r="O175" i="1"/>
  <c r="O174" i="1"/>
  <c r="O173" i="1"/>
  <c r="G172" i="1"/>
  <c r="F172" i="1"/>
  <c r="O172" i="1" s="1"/>
  <c r="E172" i="1"/>
  <c r="D172" i="1"/>
  <c r="C172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O170" i="1"/>
  <c r="O169" i="1"/>
  <c r="D165" i="2" s="1"/>
  <c r="O168" i="1"/>
  <c r="O167" i="1"/>
  <c r="D163" i="2" s="1"/>
  <c r="O166" i="1"/>
  <c r="O165" i="1"/>
  <c r="D161" i="2" s="1"/>
  <c r="G164" i="1"/>
  <c r="E164" i="1"/>
  <c r="F164" i="1" s="1"/>
  <c r="O164" i="1" s="1"/>
  <c r="C164" i="1"/>
  <c r="D164" i="1" s="1"/>
  <c r="N163" i="1"/>
  <c r="M163" i="1"/>
  <c r="L163" i="1"/>
  <c r="K163" i="1"/>
  <c r="J163" i="1"/>
  <c r="I163" i="1"/>
  <c r="H163" i="1"/>
  <c r="G163" i="1"/>
  <c r="F163" i="1"/>
  <c r="E163" i="1"/>
  <c r="D163" i="1"/>
  <c r="C163" i="1"/>
  <c r="O162" i="1"/>
  <c r="D158" i="2" s="1"/>
  <c r="O161" i="1"/>
  <c r="O160" i="1"/>
  <c r="D156" i="2" s="1"/>
  <c r="O159" i="1"/>
  <c r="O158" i="1"/>
  <c r="D154" i="2" s="1"/>
  <c r="O157" i="1"/>
  <c r="O156" i="1"/>
  <c r="D152" i="2" s="1"/>
  <c r="O155" i="1"/>
  <c r="O154" i="1"/>
  <c r="D150" i="2" s="1"/>
  <c r="O153" i="1"/>
  <c r="O152" i="1"/>
  <c r="D148" i="2" s="1"/>
  <c r="O151" i="1"/>
  <c r="G150" i="1"/>
  <c r="F150" i="1"/>
  <c r="O150" i="1" s="1"/>
  <c r="E150" i="1"/>
  <c r="D150" i="1"/>
  <c r="C150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O148" i="1"/>
  <c r="O147" i="1"/>
  <c r="D143" i="2" s="1"/>
  <c r="O146" i="1"/>
  <c r="O145" i="1"/>
  <c r="D141" i="2" s="1"/>
  <c r="O144" i="1"/>
  <c r="O143" i="1"/>
  <c r="D139" i="2" s="1"/>
  <c r="O142" i="1"/>
  <c r="O141" i="1"/>
  <c r="D137" i="2" s="1"/>
  <c r="O140" i="1"/>
  <c r="O139" i="1"/>
  <c r="D135" i="2" s="1"/>
  <c r="O138" i="1"/>
  <c r="G137" i="1"/>
  <c r="F137" i="1"/>
  <c r="E137" i="1"/>
  <c r="D137" i="1"/>
  <c r="O137" i="1" s="1"/>
  <c r="C137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O135" i="1"/>
  <c r="O134" i="1"/>
  <c r="D130" i="2" s="1"/>
  <c r="O133" i="1"/>
  <c r="O132" i="1"/>
  <c r="D128" i="2" s="1"/>
  <c r="O131" i="1"/>
  <c r="O130" i="1"/>
  <c r="D126" i="2" s="1"/>
  <c r="O129" i="1"/>
  <c r="O128" i="1"/>
  <c r="D124" i="2" s="1"/>
  <c r="G127" i="1"/>
  <c r="E127" i="1"/>
  <c r="F127" i="1" s="1"/>
  <c r="O127" i="1" s="1"/>
  <c r="C127" i="1"/>
  <c r="D127" i="1" s="1"/>
  <c r="N126" i="1"/>
  <c r="M126" i="1"/>
  <c r="L126" i="1"/>
  <c r="K126" i="1"/>
  <c r="J126" i="1"/>
  <c r="I126" i="1"/>
  <c r="H126" i="1"/>
  <c r="G126" i="1"/>
  <c r="F126" i="1"/>
  <c r="E126" i="1"/>
  <c r="D126" i="1"/>
  <c r="C126" i="1"/>
  <c r="O125" i="1"/>
  <c r="D121" i="2" s="1"/>
  <c r="O124" i="1"/>
  <c r="O123" i="1"/>
  <c r="D119" i="2" s="1"/>
  <c r="O122" i="1"/>
  <c r="O121" i="1"/>
  <c r="D117" i="2" s="1"/>
  <c r="O120" i="1"/>
  <c r="O119" i="1"/>
  <c r="D115" i="2" s="1"/>
  <c r="O118" i="1"/>
  <c r="O117" i="1"/>
  <c r="G116" i="1"/>
  <c r="E116" i="1"/>
  <c r="F116" i="1" s="1"/>
  <c r="O116" i="1" s="1"/>
  <c r="C116" i="1"/>
  <c r="D116" i="1" s="1"/>
  <c r="N115" i="1"/>
  <c r="M115" i="1"/>
  <c r="L115" i="1"/>
  <c r="K115" i="1"/>
  <c r="J115" i="1"/>
  <c r="I115" i="1"/>
  <c r="H115" i="1"/>
  <c r="G115" i="1"/>
  <c r="F115" i="1"/>
  <c r="E115" i="1"/>
  <c r="D115" i="1"/>
  <c r="C115" i="1"/>
  <c r="O114" i="1"/>
  <c r="D110" i="2" s="1"/>
  <c r="O113" i="1"/>
  <c r="O112" i="1"/>
  <c r="D108" i="2" s="1"/>
  <c r="O111" i="1"/>
  <c r="O110" i="1"/>
  <c r="D106" i="2" s="1"/>
  <c r="O109" i="1"/>
  <c r="O108" i="1"/>
  <c r="G107" i="1"/>
  <c r="E107" i="1"/>
  <c r="F107" i="1" s="1"/>
  <c r="O107" i="1" s="1"/>
  <c r="C107" i="1"/>
  <c r="D107" i="1" s="1"/>
  <c r="N106" i="1"/>
  <c r="M106" i="1"/>
  <c r="L106" i="1"/>
  <c r="K106" i="1"/>
  <c r="J106" i="1"/>
  <c r="I106" i="1"/>
  <c r="H106" i="1"/>
  <c r="G106" i="1"/>
  <c r="F106" i="1"/>
  <c r="E106" i="1"/>
  <c r="D106" i="1"/>
  <c r="C106" i="1"/>
  <c r="O105" i="1"/>
  <c r="D101" i="2" s="1"/>
  <c r="O104" i="1"/>
  <c r="O103" i="1"/>
  <c r="D99" i="2" s="1"/>
  <c r="O102" i="1"/>
  <c r="O101" i="1"/>
  <c r="D97" i="2" s="1"/>
  <c r="O100" i="1"/>
  <c r="O99" i="1"/>
  <c r="D95" i="2" s="1"/>
  <c r="O98" i="1"/>
  <c r="O97" i="1"/>
  <c r="G97" i="1"/>
  <c r="F97" i="1"/>
  <c r="E97" i="1"/>
  <c r="D97" i="1"/>
  <c r="C97" i="1"/>
  <c r="N96" i="1"/>
  <c r="M96" i="1"/>
  <c r="L96" i="1"/>
  <c r="K96" i="1"/>
  <c r="J96" i="1"/>
  <c r="I96" i="1"/>
  <c r="H96" i="1"/>
  <c r="G96" i="1"/>
  <c r="F96" i="1"/>
  <c r="E96" i="1"/>
  <c r="D96" i="1"/>
  <c r="C96" i="1"/>
  <c r="O95" i="1"/>
  <c r="O94" i="1"/>
  <c r="D90" i="2" s="1"/>
  <c r="O93" i="1"/>
  <c r="O92" i="1"/>
  <c r="G91" i="1"/>
  <c r="E91" i="1"/>
  <c r="F91" i="1" s="1"/>
  <c r="C91" i="1"/>
  <c r="D91" i="1" s="1"/>
  <c r="N90" i="1"/>
  <c r="M90" i="1"/>
  <c r="L90" i="1"/>
  <c r="K90" i="1"/>
  <c r="J90" i="1"/>
  <c r="I90" i="1"/>
  <c r="H90" i="1"/>
  <c r="G90" i="1"/>
  <c r="F90" i="1"/>
  <c r="E90" i="1"/>
  <c r="D90" i="1"/>
  <c r="C90" i="1"/>
  <c r="O89" i="1"/>
  <c r="D85" i="2" s="1"/>
  <c r="O88" i="1"/>
  <c r="O87" i="1"/>
  <c r="D83" i="2" s="1"/>
  <c r="O86" i="1"/>
  <c r="O85" i="1"/>
  <c r="D81" i="2" s="1"/>
  <c r="O84" i="1"/>
  <c r="O83" i="1"/>
  <c r="D79" i="2" s="1"/>
  <c r="O82" i="1"/>
  <c r="O81" i="1"/>
  <c r="D77" i="2" s="1"/>
  <c r="O80" i="1"/>
  <c r="O90" i="1" s="1"/>
  <c r="G79" i="1"/>
  <c r="F79" i="1"/>
  <c r="E79" i="1"/>
  <c r="D79" i="1"/>
  <c r="O79" i="1" s="1"/>
  <c r="C79" i="1"/>
  <c r="N78" i="1"/>
  <c r="M78" i="1"/>
  <c r="L78" i="1"/>
  <c r="K78" i="1"/>
  <c r="J78" i="1"/>
  <c r="I78" i="1"/>
  <c r="H78" i="1"/>
  <c r="G78" i="1"/>
  <c r="F78" i="1"/>
  <c r="E78" i="1"/>
  <c r="D78" i="1"/>
  <c r="C78" i="1"/>
  <c r="O77" i="1"/>
  <c r="O76" i="1"/>
  <c r="D72" i="2" s="1"/>
  <c r="O75" i="1"/>
  <c r="O74" i="1"/>
  <c r="D70" i="2" s="1"/>
  <c r="O73" i="1"/>
  <c r="O72" i="1"/>
  <c r="D68" i="2" s="1"/>
  <c r="O71" i="1"/>
  <c r="O70" i="1"/>
  <c r="D66" i="2" s="1"/>
  <c r="O69" i="1"/>
  <c r="O68" i="1"/>
  <c r="D64" i="2" s="1"/>
  <c r="O67" i="1"/>
  <c r="G66" i="1"/>
  <c r="F66" i="1"/>
  <c r="O66" i="1" s="1"/>
  <c r="E66" i="1"/>
  <c r="D66" i="1"/>
  <c r="C66" i="1"/>
  <c r="N65" i="1"/>
  <c r="M65" i="1"/>
  <c r="L65" i="1"/>
  <c r="K65" i="1"/>
  <c r="J65" i="1"/>
  <c r="I65" i="1"/>
  <c r="H65" i="1"/>
  <c r="G65" i="1"/>
  <c r="F65" i="1"/>
  <c r="E65" i="1"/>
  <c r="D65" i="1"/>
  <c r="C65" i="1"/>
  <c r="O64" i="1"/>
  <c r="O63" i="1"/>
  <c r="D59" i="2" s="1"/>
  <c r="O62" i="1"/>
  <c r="O61" i="1"/>
  <c r="D57" i="2" s="1"/>
  <c r="O60" i="1"/>
  <c r="O59" i="1"/>
  <c r="D55" i="2" s="1"/>
  <c r="O58" i="1"/>
  <c r="O57" i="1"/>
  <c r="D53" i="2" s="1"/>
  <c r="O56" i="1"/>
  <c r="O55" i="1"/>
  <c r="D51" i="2" s="1"/>
  <c r="G54" i="1"/>
  <c r="E54" i="1"/>
  <c r="F54" i="1" s="1"/>
  <c r="C54" i="1"/>
  <c r="D54" i="1" s="1"/>
  <c r="N53" i="1"/>
  <c r="M53" i="1"/>
  <c r="L53" i="1"/>
  <c r="L328" i="1" s="1"/>
  <c r="K53" i="1"/>
  <c r="J53" i="1"/>
  <c r="I53" i="1"/>
  <c r="H53" i="1"/>
  <c r="H328" i="1" s="1"/>
  <c r="G53" i="1"/>
  <c r="F53" i="1"/>
  <c r="E53" i="1"/>
  <c r="D53" i="1"/>
  <c r="D328" i="1" s="1"/>
  <c r="C53" i="1"/>
  <c r="O52" i="1"/>
  <c r="D48" i="2" s="1"/>
  <c r="O51" i="1"/>
  <c r="O50" i="1"/>
  <c r="D46" i="2" s="1"/>
  <c r="O49" i="1"/>
  <c r="O48" i="1"/>
  <c r="D44" i="2" s="1"/>
  <c r="O47" i="1"/>
  <c r="O46" i="1"/>
  <c r="D42" i="2" s="1"/>
  <c r="O45" i="1"/>
  <c r="O44" i="1"/>
  <c r="D40" i="2" s="1"/>
  <c r="O43" i="1"/>
  <c r="O42" i="1"/>
  <c r="D38" i="2" s="1"/>
  <c r="O41" i="1"/>
  <c r="O53" i="1" s="1"/>
  <c r="G40" i="1"/>
  <c r="F40" i="1"/>
  <c r="O40" i="1" s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O37" i="1"/>
  <c r="D33" i="2" s="1"/>
  <c r="O36" i="1"/>
  <c r="O35" i="1"/>
  <c r="D31" i="2" s="1"/>
  <c r="O34" i="1"/>
  <c r="O33" i="1"/>
  <c r="D29" i="2" s="1"/>
  <c r="O32" i="1"/>
  <c r="O31" i="1"/>
  <c r="D27" i="2" s="1"/>
  <c r="O30" i="1"/>
  <c r="O29" i="1"/>
  <c r="D25" i="2" s="1"/>
  <c r="O28" i="1"/>
  <c r="O27" i="1"/>
  <c r="D23" i="2" s="1"/>
  <c r="O26" i="1"/>
  <c r="G25" i="1"/>
  <c r="F25" i="1"/>
  <c r="O25" i="1" s="1"/>
  <c r="E25" i="1"/>
  <c r="D25" i="1"/>
  <c r="C25" i="1"/>
  <c r="N24" i="1"/>
  <c r="M24" i="1"/>
  <c r="L24" i="1"/>
  <c r="K24" i="1"/>
  <c r="J24" i="1"/>
  <c r="J328" i="1" s="1"/>
  <c r="I24" i="1"/>
  <c r="H24" i="1"/>
  <c r="G24" i="1"/>
  <c r="F24" i="1"/>
  <c r="F328" i="1" s="1"/>
  <c r="E24" i="1"/>
  <c r="D24" i="1"/>
  <c r="C24" i="1"/>
  <c r="O23" i="1"/>
  <c r="O22" i="1"/>
  <c r="D18" i="2" s="1"/>
  <c r="O21" i="1"/>
  <c r="O20" i="1"/>
  <c r="D16" i="2" s="1"/>
  <c r="O19" i="1"/>
  <c r="O18" i="1"/>
  <c r="D14" i="2" s="1"/>
  <c r="O17" i="1"/>
  <c r="O16" i="1"/>
  <c r="D12" i="2" s="1"/>
  <c r="O15" i="1"/>
  <c r="O14" i="1"/>
  <c r="D10" i="2" s="1"/>
  <c r="O13" i="1"/>
  <c r="O12" i="1"/>
  <c r="D8" i="2" s="1"/>
  <c r="O11" i="1"/>
  <c r="O10" i="1"/>
  <c r="D6" i="2" s="1"/>
  <c r="D322" i="2"/>
  <c r="C322" i="2"/>
  <c r="C321" i="2"/>
  <c r="D320" i="2"/>
  <c r="C320" i="2"/>
  <c r="D319" i="2"/>
  <c r="C319" i="2"/>
  <c r="D318" i="2"/>
  <c r="C318" i="2"/>
  <c r="D315" i="2"/>
  <c r="C315" i="2"/>
  <c r="C314" i="2"/>
  <c r="D313" i="2"/>
  <c r="C313" i="2"/>
  <c r="D312" i="2"/>
  <c r="C312" i="2"/>
  <c r="D311" i="2"/>
  <c r="C311" i="2"/>
  <c r="C310" i="2"/>
  <c r="D309" i="2"/>
  <c r="C309" i="2"/>
  <c r="D308" i="2"/>
  <c r="C308" i="2"/>
  <c r="D307" i="2"/>
  <c r="C307" i="2"/>
  <c r="C306" i="2"/>
  <c r="C303" i="2"/>
  <c r="D302" i="2"/>
  <c r="C302" i="2"/>
  <c r="D301" i="2"/>
  <c r="C301" i="2"/>
  <c r="D300" i="2"/>
  <c r="C300" i="2"/>
  <c r="C299" i="2"/>
  <c r="D298" i="2"/>
  <c r="C298" i="2"/>
  <c r="D297" i="2"/>
  <c r="C297" i="2"/>
  <c r="D296" i="2"/>
  <c r="C296" i="2"/>
  <c r="C295" i="2"/>
  <c r="D294" i="2"/>
  <c r="C294" i="2"/>
  <c r="D293" i="2"/>
  <c r="C293" i="2"/>
  <c r="D290" i="2"/>
  <c r="C290" i="2"/>
  <c r="D289" i="2"/>
  <c r="C289" i="2"/>
  <c r="C288" i="2"/>
  <c r="D287" i="2"/>
  <c r="C287" i="2"/>
  <c r="D286" i="2"/>
  <c r="C286" i="2"/>
  <c r="D283" i="2"/>
  <c r="C283" i="2"/>
  <c r="D282" i="2"/>
  <c r="C282" i="2"/>
  <c r="C281" i="2"/>
  <c r="D280" i="2"/>
  <c r="C280" i="2"/>
  <c r="D279" i="2"/>
  <c r="C279" i="2"/>
  <c r="D278" i="2"/>
  <c r="C278" i="2"/>
  <c r="C277" i="2"/>
  <c r="D276" i="2"/>
  <c r="C276" i="2"/>
  <c r="D275" i="2"/>
  <c r="C275" i="2"/>
  <c r="D274" i="2"/>
  <c r="C274" i="2"/>
  <c r="C273" i="2"/>
  <c r="C270" i="2"/>
  <c r="D269" i="2"/>
  <c r="C269" i="2"/>
  <c r="D268" i="2"/>
  <c r="C268" i="2"/>
  <c r="D267" i="2"/>
  <c r="C267" i="2"/>
  <c r="C266" i="2"/>
  <c r="D265" i="2"/>
  <c r="C265" i="2"/>
  <c r="D264" i="2"/>
  <c r="C264" i="2"/>
  <c r="D263" i="2"/>
  <c r="C263" i="2"/>
  <c r="C262" i="2"/>
  <c r="D261" i="2"/>
  <c r="C261" i="2"/>
  <c r="D260" i="2"/>
  <c r="C260" i="2"/>
  <c r="D259" i="2"/>
  <c r="C259" i="2"/>
  <c r="C258" i="2"/>
  <c r="D257" i="2"/>
  <c r="C257" i="2"/>
  <c r="D256" i="2"/>
  <c r="C256" i="2"/>
  <c r="D255" i="2"/>
  <c r="C255" i="2"/>
  <c r="C254" i="2"/>
  <c r="D253" i="2"/>
  <c r="C253" i="2"/>
  <c r="D252" i="2"/>
  <c r="C252" i="2"/>
  <c r="D251" i="2"/>
  <c r="C251" i="2"/>
  <c r="C250" i="2"/>
  <c r="D249" i="2"/>
  <c r="C249" i="2"/>
  <c r="C247" i="2"/>
  <c r="D245" i="2"/>
  <c r="C245" i="2"/>
  <c r="D244" i="2"/>
  <c r="C244" i="2"/>
  <c r="C243" i="2"/>
  <c r="D242" i="2"/>
  <c r="C242" i="2"/>
  <c r="D241" i="2"/>
  <c r="C241" i="2"/>
  <c r="D240" i="2"/>
  <c r="C240" i="2"/>
  <c r="C239" i="2"/>
  <c r="D238" i="2"/>
  <c r="C238" i="2"/>
  <c r="D237" i="2"/>
  <c r="C237" i="2"/>
  <c r="D236" i="2"/>
  <c r="C236" i="2"/>
  <c r="D233" i="2"/>
  <c r="C233" i="2"/>
  <c r="D231" i="2"/>
  <c r="C231" i="2"/>
  <c r="D230" i="2"/>
  <c r="C230" i="2"/>
  <c r="D227" i="2"/>
  <c r="C227" i="2"/>
  <c r="D226" i="2"/>
  <c r="C226" i="2"/>
  <c r="C225" i="2"/>
  <c r="D224" i="2"/>
  <c r="C224" i="2"/>
  <c r="D223" i="2"/>
  <c r="C223" i="2"/>
  <c r="D222" i="2"/>
  <c r="C222" i="2"/>
  <c r="C218" i="2"/>
  <c r="D217" i="2"/>
  <c r="C217" i="2"/>
  <c r="D216" i="2"/>
  <c r="C216" i="2"/>
  <c r="D215" i="2"/>
  <c r="C215" i="2"/>
  <c r="D213" i="2"/>
  <c r="C213" i="2"/>
  <c r="D212" i="2"/>
  <c r="C212" i="2"/>
  <c r="D211" i="2"/>
  <c r="C211" i="2"/>
  <c r="D208" i="2"/>
  <c r="C208" i="2"/>
  <c r="C207" i="2"/>
  <c r="D206" i="2"/>
  <c r="C206" i="2"/>
  <c r="D205" i="2"/>
  <c r="C205" i="2"/>
  <c r="D204" i="2"/>
  <c r="C204" i="2"/>
  <c r="C203" i="2"/>
  <c r="D202" i="2"/>
  <c r="C202" i="2"/>
  <c r="D199" i="2"/>
  <c r="C199" i="2"/>
  <c r="C198" i="2"/>
  <c r="D196" i="2"/>
  <c r="C196" i="2"/>
  <c r="C195" i="2"/>
  <c r="D194" i="2"/>
  <c r="C194" i="2"/>
  <c r="D192" i="2"/>
  <c r="C192" i="2"/>
  <c r="C191" i="2"/>
  <c r="D190" i="2"/>
  <c r="C190" i="2"/>
  <c r="D188" i="2"/>
  <c r="C188" i="2"/>
  <c r="C187" i="2"/>
  <c r="D186" i="2"/>
  <c r="C186" i="2"/>
  <c r="D184" i="2"/>
  <c r="C184" i="2"/>
  <c r="C183" i="2"/>
  <c r="D182" i="2"/>
  <c r="C182" i="2"/>
  <c r="D179" i="2"/>
  <c r="C179" i="2"/>
  <c r="C178" i="2"/>
  <c r="D177" i="2"/>
  <c r="C177" i="2"/>
  <c r="C176" i="2"/>
  <c r="D175" i="2"/>
  <c r="C175" i="2"/>
  <c r="C174" i="2"/>
  <c r="D173" i="2"/>
  <c r="C173" i="2"/>
  <c r="C172" i="2"/>
  <c r="D171" i="2"/>
  <c r="C171" i="2"/>
  <c r="C170" i="2"/>
  <c r="D169" i="2"/>
  <c r="C169" i="2"/>
  <c r="D166" i="2"/>
  <c r="C166" i="2"/>
  <c r="C165" i="2"/>
  <c r="D164" i="2"/>
  <c r="C164" i="2"/>
  <c r="C163" i="2"/>
  <c r="D162" i="2"/>
  <c r="C162" i="2"/>
  <c r="C161" i="2"/>
  <c r="C158" i="2"/>
  <c r="D157" i="2"/>
  <c r="C157" i="2"/>
  <c r="C156" i="2"/>
  <c r="D155" i="2"/>
  <c r="C155" i="2"/>
  <c r="C154" i="2"/>
  <c r="D153" i="2"/>
  <c r="C153" i="2"/>
  <c r="C152" i="2"/>
  <c r="D151" i="2"/>
  <c r="C151" i="2"/>
  <c r="C150" i="2"/>
  <c r="D149" i="2"/>
  <c r="C149" i="2"/>
  <c r="C148" i="2"/>
  <c r="D147" i="2"/>
  <c r="C147" i="2"/>
  <c r="D144" i="2"/>
  <c r="C144" i="2"/>
  <c r="C143" i="2"/>
  <c r="D142" i="2"/>
  <c r="C142" i="2"/>
  <c r="C141" i="2"/>
  <c r="D140" i="2"/>
  <c r="C140" i="2"/>
  <c r="C139" i="2"/>
  <c r="D138" i="2"/>
  <c r="C138" i="2"/>
  <c r="C137" i="2"/>
  <c r="D136" i="2"/>
  <c r="C136" i="2"/>
  <c r="C135" i="2"/>
  <c r="D134" i="2"/>
  <c r="C134" i="2"/>
  <c r="D131" i="2"/>
  <c r="C131" i="2"/>
  <c r="C130" i="2"/>
  <c r="D129" i="2"/>
  <c r="C129" i="2"/>
  <c r="C128" i="2"/>
  <c r="D127" i="2"/>
  <c r="C127" i="2"/>
  <c r="D125" i="2"/>
  <c r="C125" i="2"/>
  <c r="C124" i="2"/>
  <c r="C121" i="2"/>
  <c r="D120" i="2"/>
  <c r="C120" i="2"/>
  <c r="D118" i="2"/>
  <c r="C118" i="2"/>
  <c r="C117" i="2"/>
  <c r="D116" i="2"/>
  <c r="C116" i="2"/>
  <c r="D114" i="2"/>
  <c r="C114" i="2"/>
  <c r="C113" i="2"/>
  <c r="C110" i="2"/>
  <c r="D109" i="2"/>
  <c r="C109" i="2"/>
  <c r="D107" i="2"/>
  <c r="C107" i="2"/>
  <c r="C106" i="2"/>
  <c r="D105" i="2"/>
  <c r="C105" i="2"/>
  <c r="C104" i="2"/>
  <c r="D100" i="2"/>
  <c r="C100" i="2"/>
  <c r="C99" i="2"/>
  <c r="D98" i="2"/>
  <c r="C98" i="2"/>
  <c r="D96" i="2"/>
  <c r="C96" i="2"/>
  <c r="C95" i="2"/>
  <c r="D94" i="2"/>
  <c r="C94" i="2"/>
  <c r="D91" i="2"/>
  <c r="C91" i="2"/>
  <c r="C90" i="2"/>
  <c r="D89" i="2"/>
  <c r="C89" i="2"/>
  <c r="C88" i="2"/>
  <c r="C85" i="2"/>
  <c r="D84" i="2"/>
  <c r="C84" i="2"/>
  <c r="C83" i="2"/>
  <c r="D82" i="2"/>
  <c r="C82" i="2"/>
  <c r="C81" i="2"/>
  <c r="D80" i="2"/>
  <c r="C80" i="2"/>
  <c r="C79" i="2"/>
  <c r="D78" i="2"/>
  <c r="C78" i="2"/>
  <c r="C77" i="2"/>
  <c r="D76" i="2"/>
  <c r="C76" i="2"/>
  <c r="D73" i="2"/>
  <c r="C73" i="2"/>
  <c r="C72" i="2"/>
  <c r="D71" i="2"/>
  <c r="C71" i="2"/>
  <c r="C70" i="2"/>
  <c r="D69" i="2"/>
  <c r="C69" i="2"/>
  <c r="C68" i="2"/>
  <c r="D67" i="2"/>
  <c r="C67" i="2"/>
  <c r="C66" i="2"/>
  <c r="D65" i="2"/>
  <c r="C65" i="2"/>
  <c r="C64" i="2"/>
  <c r="D63" i="2"/>
  <c r="C63" i="2"/>
  <c r="D60" i="2"/>
  <c r="C60" i="2"/>
  <c r="C59" i="2"/>
  <c r="D58" i="2"/>
  <c r="C58" i="2"/>
  <c r="C57" i="2"/>
  <c r="D56" i="2"/>
  <c r="C56" i="2"/>
  <c r="C55" i="2"/>
  <c r="D54" i="2"/>
  <c r="C54" i="2"/>
  <c r="C53" i="2"/>
  <c r="D52" i="2"/>
  <c r="C52" i="2"/>
  <c r="C51" i="2"/>
  <c r="C48" i="2"/>
  <c r="D47" i="2"/>
  <c r="C47" i="2"/>
  <c r="C46" i="2"/>
  <c r="D45" i="2"/>
  <c r="C45" i="2"/>
  <c r="C44" i="2"/>
  <c r="D43" i="2"/>
  <c r="C43" i="2"/>
  <c r="C42" i="2"/>
  <c r="D41" i="2"/>
  <c r="C41" i="2"/>
  <c r="C40" i="2"/>
  <c r="D39" i="2"/>
  <c r="C39" i="2"/>
  <c r="C38" i="2"/>
  <c r="D37" i="2"/>
  <c r="C37" i="2"/>
  <c r="D34" i="2"/>
  <c r="C34" i="2"/>
  <c r="C33" i="2"/>
  <c r="D32" i="2"/>
  <c r="C32" i="2"/>
  <c r="C31" i="2"/>
  <c r="D30" i="2"/>
  <c r="C30" i="2"/>
  <c r="C29" i="2"/>
  <c r="D28" i="2"/>
  <c r="C28" i="2"/>
  <c r="C27" i="2"/>
  <c r="D26" i="2"/>
  <c r="C26" i="2"/>
  <c r="C25" i="2"/>
  <c r="D24" i="2"/>
  <c r="C24" i="2"/>
  <c r="C23" i="2"/>
  <c r="D22" i="2"/>
  <c r="C22" i="2"/>
  <c r="D19" i="2"/>
  <c r="C19" i="2"/>
  <c r="C18" i="2"/>
  <c r="D17" i="2"/>
  <c r="C17" i="2"/>
  <c r="C16" i="2"/>
  <c r="D15" i="2"/>
  <c r="C15" i="2"/>
  <c r="C14" i="2"/>
  <c r="D13" i="2"/>
  <c r="C13" i="2"/>
  <c r="C12" i="2"/>
  <c r="D11" i="2"/>
  <c r="C11" i="2"/>
  <c r="C10" i="2"/>
  <c r="D9" i="2"/>
  <c r="C9" i="2"/>
  <c r="C8" i="2"/>
  <c r="D7" i="2"/>
  <c r="C7" i="2"/>
  <c r="C6" i="2"/>
  <c r="N328" i="1" l="1"/>
  <c r="O115" i="1"/>
  <c r="D104" i="2"/>
  <c r="N204" i="1"/>
  <c r="O201" i="1"/>
  <c r="O232" i="1"/>
  <c r="D221" i="2"/>
  <c r="C97" i="2"/>
  <c r="C115" i="2"/>
  <c r="C185" i="2"/>
  <c r="C193" i="2"/>
  <c r="C214" i="2"/>
  <c r="C221" i="2"/>
  <c r="C232" i="2"/>
  <c r="C328" i="1"/>
  <c r="G328" i="1"/>
  <c r="K328" i="1"/>
  <c r="O24" i="1"/>
  <c r="O39" i="1"/>
  <c r="O54" i="1"/>
  <c r="O65" i="1"/>
  <c r="O91" i="1"/>
  <c r="O106" i="1"/>
  <c r="O163" i="1"/>
  <c r="D170" i="2"/>
  <c r="O184" i="1"/>
  <c r="O213" i="1"/>
  <c r="D203" i="2"/>
  <c r="O223" i="1"/>
  <c r="O288" i="1"/>
  <c r="D273" i="2"/>
  <c r="O289" i="1"/>
  <c r="O296" i="1"/>
  <c r="D306" i="2"/>
  <c r="O320" i="1"/>
  <c r="C108" i="2"/>
  <c r="C126" i="2"/>
  <c r="O171" i="1"/>
  <c r="O204" i="1"/>
  <c r="O238" i="1"/>
  <c r="O126" i="1"/>
  <c r="C101" i="2"/>
  <c r="C119" i="2"/>
  <c r="C189" i="2"/>
  <c r="E328" i="1"/>
  <c r="I328" i="1"/>
  <c r="M328" i="1"/>
  <c r="O78" i="1"/>
  <c r="D88" i="2"/>
  <c r="O96" i="1"/>
  <c r="O149" i="1"/>
  <c r="O276" i="1"/>
  <c r="O295" i="1"/>
  <c r="O308" i="1"/>
  <c r="O309" i="1"/>
  <c r="D113" i="2"/>
  <c r="O136" i="1"/>
  <c r="O328" i="1" l="1"/>
  <c r="D197" i="2"/>
  <c r="D324" i="2" s="1"/>
  <c r="C197" i="2"/>
  <c r="C324" i="2" s="1"/>
</calcChain>
</file>

<file path=xl/sharedStrings.xml><?xml version="1.0" encoding="utf-8"?>
<sst xmlns="http://schemas.openxmlformats.org/spreadsheetml/2006/main" count="613" uniqueCount="310">
  <si>
    <t>Общо средства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</si>
  <si>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</si>
  <si>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</si>
  <si>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</si>
  <si>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</si>
  <si>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</si>
  <si>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</si>
  <si>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</si>
  <si>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</si>
  <si>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</si>
  <si>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</si>
  <si>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</si>
  <si>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</si>
  <si>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</si>
  <si>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</si>
  <si>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</si>
  <si>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</si>
  <si>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</si>
  <si>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</si>
  <si>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</si>
  <si>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</si>
  <si>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</si>
  <si>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</si>
  <si>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</si>
  <si>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</si>
  <si>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</si>
  <si>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</si>
  <si>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</si>
  <si>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</si>
  <si>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</si>
  <si>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</si>
  <si>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</si>
  <si>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</si>
  <si>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</si>
  <si>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</si>
  <si>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</si>
  <si>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</si>
  <si>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</si>
  <si>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</si>
  <si>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</si>
  <si>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</si>
  <si>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</si>
  <si>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</si>
  <si>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</si>
  <si>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</si>
  <si>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</si>
  <si>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</si>
  <si>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</si>
  <si>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</si>
  <si>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</si>
  <si>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</si>
  <si>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</si>
  <si>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</si>
  <si>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</si>
  <si>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</si>
  <si>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</si>
  <si>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</si>
  <si>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</si>
  <si>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</si>
  <si>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</si>
  <si>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</si>
  <si>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</si>
  <si>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</si>
  <si>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</si>
  <si>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</si>
  <si>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</si>
  <si>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</si>
  <si>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</si>
  <si>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</si>
  <si>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</si>
  <si>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</si>
  <si>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</si>
  <si>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</si>
  <si>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</si>
  <si>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</si>
  <si>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</si>
  <si>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</si>
  <si>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</si>
  <si>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</si>
  <si>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</si>
  <si>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</si>
  <si>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</si>
  <si>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</si>
  <si>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</si>
  <si>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</si>
  <si>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Добрич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</si>
  <si>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</si>
  <si>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</si>
  <si>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</si>
  <si>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</si>
  <si>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</si>
  <si>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</si>
  <si>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</si>
  <si>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</si>
  <si>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</si>
  <si>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</si>
  <si>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</si>
  <si>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</si>
  <si>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</si>
  <si>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</si>
  <si>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</si>
  <si>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</si>
  <si>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</si>
  <si>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</si>
  <si>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</si>
  <si>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</si>
  <si>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</si>
  <si>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</si>
  <si>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</si>
  <si>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</si>
  <si>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</si>
  <si>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</si>
  <si>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</si>
  <si>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</si>
  <si>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</si>
  <si>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</si>
  <si>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</si>
  <si>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</si>
  <si>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</si>
  <si>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</si>
  <si>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</si>
  <si>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</si>
  <si>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</si>
  <si>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</si>
  <si>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</si>
  <si>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</si>
  <si>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</si>
  <si>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</si>
  <si>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</si>
  <si>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</si>
  <si>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</si>
  <si>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</si>
  <si>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</si>
  <si>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</si>
  <si>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</si>
  <si>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</si>
  <si>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</si>
  <si>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</si>
  <si>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</si>
  <si>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</si>
  <si>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</si>
  <si>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</si>
  <si>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</si>
  <si>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</si>
  <si>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</si>
  <si>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</si>
  <si>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</si>
  <si>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</si>
  <si>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</si>
  <si>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</si>
  <si>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</si>
  <si>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</si>
  <si>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</si>
  <si>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</si>
  <si>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</si>
  <si>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</si>
  <si>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</si>
  <si>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</si>
  <si>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</si>
  <si>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</si>
  <si>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</si>
  <si>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</si>
  <si>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</si>
  <si>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</si>
  <si>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</si>
  <si>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</si>
  <si>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</si>
  <si>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</si>
  <si>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</si>
  <si>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</si>
  <si>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</si>
  <si>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</si>
  <si>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</si>
  <si>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</si>
  <si>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</si>
  <si>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</si>
  <si>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</si>
  <si>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</si>
  <si>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</si>
  <si>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</si>
  <si>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</si>
  <si>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</si>
  <si>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</si>
  <si>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</si>
  <si>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</si>
  <si>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</si>
  <si>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</si>
  <si>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</si>
  <si>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</si>
  <si>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</si>
  <si>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</si>
  <si>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</si>
  <si>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</si>
  <si>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</si>
  <si>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</si>
  <si>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</si>
  <si>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</si>
  <si>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</si>
  <si>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</si>
  <si>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</si>
  <si>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</si>
  <si>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</si>
  <si>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</si>
  <si>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</si>
  <si>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</si>
  <si>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</si>
  <si>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</si>
  <si>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</si>
  <si>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</si>
  <si>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</si>
  <si>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</si>
  <si>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</si>
  <si>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</si>
  <si>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</si>
  <si>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</si>
  <si>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</si>
  <si>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</si>
  <si>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</si>
  <si>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</si>
  <si>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</si>
  <si>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</si>
  <si>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</si>
  <si>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</si>
  <si>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</si>
  <si>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</si>
  <si>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</si>
  <si>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</si>
  <si>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</si>
  <si>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</si>
  <si>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</si>
  <si>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</si>
  <si>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</si>
  <si>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</si>
  <si>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</si>
  <si>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</si>
  <si>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</si>
  <si>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</si>
  <si>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</si>
  <si>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</si>
  <si>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</si>
  <si>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</si>
  <si>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</si>
  <si>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</si>
  <si>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</si>
  <si>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</si>
  <si>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</si>
  <si>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</si>
  <si>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</si>
  <si>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</si>
  <si>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</si>
  <si>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</si>
  <si>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</si>
  <si>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</si>
  <si>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</si>
  <si>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</si>
  <si>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</si>
  <si>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</si>
  <si>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</si>
  <si>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</si>
  <si>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</si>
  <si>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</si>
  <si>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</si>
  <si>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</si>
  <si>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</si>
  <si>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</si>
  <si>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</si>
  <si>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</si>
  <si>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</si>
  <si>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</si>
  <si>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</si>
  <si>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</si>
  <si>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</si>
  <si>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</si>
  <si>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</si>
  <si>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</si>
  <si>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</si>
  <si>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</si>
  <si>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</si>
  <si>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</si>
  <si>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</si>
  <si>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</si>
  <si>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</si>
  <si>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</si>
  <si>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</si>
  <si>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</si>
  <si>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</si>
  <si>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</si>
  <si>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</si>
  <si>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</si>
  <si>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</si>
  <si>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</si>
  <si>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</si>
  <si>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ВСИЧКО</t>
  </si>
  <si>
    <t>Целодневни групи в ДГ</t>
  </si>
  <si>
    <t>Целодневна подготвителна група в училище</t>
  </si>
  <si>
    <t>Полудневна подготвителна група в ДГ и училище</t>
  </si>
  <si>
    <t>Ученици в училища дневна форма на обучение</t>
  </si>
  <si>
    <t>Яслена група към детска градина</t>
  </si>
  <si>
    <t>Здравни медиатори</t>
  </si>
  <si>
    <t>Брой</t>
  </si>
  <si>
    <t>Брой деца</t>
  </si>
  <si>
    <t>ОБЩО СРЕДСТВА</t>
  </si>
  <si>
    <t>Код на община</t>
  </si>
  <si>
    <t>ОБЛАСТ/ОБЩИНА</t>
  </si>
  <si>
    <t xml:space="preserve">Промяна на бюджетните взаимоотношения с централния бюджет на основание чл. 40 от ПМС № 13 от 2024 г. поради промяна в натуралните показатели във функция "Здравеопазване" от 01.01.2024 г. </t>
  </si>
  <si>
    <t xml:space="preserve">Медицинско обслужване в здравен кабинет, в т.ч. </t>
  </si>
  <si>
    <t>Към ФО-39 от 17.06.2024 г.</t>
  </si>
  <si>
    <t>/в лева/</t>
  </si>
  <si>
    <t>Увеличава/Намалява бюджетното взаимоотношение с ЦБ с/със:</t>
  </si>
  <si>
    <t>в т.ч. обща субсидия и други трансфери от ЦБ за общини                             
(§ 31-11) с/със: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</si>
</sst>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name val="Hebar"/>
      <family val="2"/>
      <charset val="204"/>
    </font>
    <font>
      <sz val="1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Border="1" applyAlignment="1" applyProtection="1">
      <protection locked="0"/>
    </xf>
    <xf numFmtId="0" fontId="1" fillId="2" borderId="0" xfId="0" applyFont="1" applyFill="1"/>
    <xf numFmtId="0" fontId="1" fillId="0" borderId="0" xfId="0" applyFont="1" applyFill="1"/>
    <xf numFmtId="0" fontId="1" fillId="3" borderId="0" xfId="0" applyFont="1" applyFill="1"/>
    <xf numFmtId="0" fontId="2" fillId="3" borderId="0" xfId="0" applyFont="1" applyFill="1" applyBorder="1" applyAlignment="1" applyProtection="1">
      <protection locked="0"/>
    </xf>
    <xf numFmtId="3" fontId="1" fillId="0" borderId="0" xfId="0" applyNumberFormat="1" applyFont="1" applyFill="1"/>
    <xf numFmtId="3" fontId="1" fillId="3" borderId="0" xfId="0" applyNumberFormat="1" applyFont="1" applyFill="1"/>
    <xf numFmtId="1" fontId="1" fillId="0" borderId="0" xfId="0" applyNumberFormat="1" applyFont="1" applyFill="1"/>
    <xf numFmtId="164" fontId="1" fillId="3" borderId="0" xfId="0" applyNumberFormat="1" applyFont="1" applyFill="1"/>
    <xf numFmtId="164" fontId="1" fillId="0" borderId="0" xfId="0" applyNumberFormat="1" applyFont="1" applyFill="1"/>
    <xf numFmtId="2" fontId="1" fillId="0" borderId="0" xfId="0" applyNumberFormat="1" applyFont="1" applyFill="1"/>
    <xf numFmtId="1" fontId="1" fillId="3" borderId="0" xfId="0" applyNumberFormat="1" applyFont="1" applyFill="1"/>
    <xf numFmtId="0" fontId="1" fillId="0" borderId="1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9" fontId="2" fillId="0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protection locked="0"/>
    </xf>
    <xf numFmtId="0" fontId="1" fillId="0" borderId="7" xfId="0" applyFont="1" applyBorder="1"/>
    <xf numFmtId="3" fontId="1" fillId="0" borderId="0" xfId="0" applyNumberFormat="1" applyFont="1"/>
    <xf numFmtId="0" fontId="1" fillId="0" borderId="8" xfId="0" applyFont="1" applyBorder="1"/>
    <xf numFmtId="3" fontId="1" fillId="0" borderId="7" xfId="0" applyNumberFormat="1" applyFont="1" applyBorder="1"/>
    <xf numFmtId="3" fontId="4" fillId="0" borderId="7" xfId="0" applyNumberFormat="1" applyFont="1" applyFill="1" applyBorder="1"/>
    <xf numFmtId="165" fontId="6" fillId="0" borderId="0" xfId="2" applyNumberFormat="1" applyFont="1" applyFill="1" applyBorder="1"/>
    <xf numFmtId="3" fontId="7" fillId="0" borderId="0" xfId="0" applyNumberFormat="1" applyFont="1" applyProtection="1"/>
    <xf numFmtId="0" fontId="1" fillId="3" borderId="8" xfId="0" applyFont="1" applyFill="1" applyBorder="1"/>
    <xf numFmtId="3" fontId="1" fillId="3" borderId="7" xfId="0" applyNumberFormat="1" applyFont="1" applyFill="1" applyBorder="1"/>
    <xf numFmtId="0" fontId="1" fillId="5" borderId="0" xfId="0" applyFont="1" applyFill="1"/>
    <xf numFmtId="0" fontId="1" fillId="0" borderId="8" xfId="0" applyFont="1" applyFill="1" applyBorder="1"/>
    <xf numFmtId="3" fontId="1" fillId="0" borderId="7" xfId="0" applyNumberFormat="1" applyFont="1" applyFill="1" applyBorder="1"/>
    <xf numFmtId="3" fontId="2" fillId="3" borderId="0" xfId="0" applyNumberFormat="1" applyFont="1" applyFill="1"/>
    <xf numFmtId="3" fontId="2" fillId="3" borderId="7" xfId="0" applyNumberFormat="1" applyFont="1" applyFill="1" applyBorder="1" applyProtection="1">
      <protection locked="0"/>
    </xf>
    <xf numFmtId="3" fontId="8" fillId="0" borderId="14" xfId="0" applyNumberFormat="1" applyFont="1" applyBorder="1" applyProtection="1"/>
    <xf numFmtId="3" fontId="7" fillId="0" borderId="14" xfId="0" applyNumberFormat="1" applyFont="1" applyBorder="1" applyProtection="1"/>
    <xf numFmtId="3" fontId="2" fillId="0" borderId="0" xfId="0" applyNumberFormat="1" applyFont="1" applyBorder="1" applyAlignment="1" applyProtection="1">
      <protection locked="0"/>
    </xf>
    <xf numFmtId="3" fontId="1" fillId="0" borderId="0" xfId="0" applyNumberFormat="1" applyFont="1" applyFill="1" applyBorder="1"/>
    <xf numFmtId="3" fontId="4" fillId="0" borderId="0" xfId="0" applyNumberFormat="1" applyFont="1" applyFill="1" applyBorder="1"/>
    <xf numFmtId="3" fontId="1" fillId="0" borderId="0" xfId="0" applyNumberFormat="1" applyFont="1" applyBorder="1"/>
    <xf numFmtId="0" fontId="1" fillId="4" borderId="7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3" fontId="1" fillId="0" borderId="13" xfId="0" applyNumberFormat="1" applyFont="1" applyFill="1" applyBorder="1"/>
    <xf numFmtId="3" fontId="2" fillId="0" borderId="7" xfId="0" applyNumberFormat="1" applyFont="1" applyFill="1" applyBorder="1"/>
    <xf numFmtId="0" fontId="2" fillId="0" borderId="8" xfId="0" applyFont="1" applyFill="1" applyBorder="1"/>
    <xf numFmtId="3" fontId="7" fillId="0" borderId="0" xfId="0" applyNumberFormat="1" applyFont="1" applyFill="1" applyProtection="1"/>
    <xf numFmtId="3" fontId="1" fillId="0" borderId="1" xfId="0" applyNumberFormat="1" applyFont="1" applyFill="1" applyBorder="1"/>
    <xf numFmtId="3" fontId="8" fillId="0" borderId="14" xfId="0" applyNumberFormat="1" applyFont="1" applyFill="1" applyBorder="1" applyProtection="1"/>
    <xf numFmtId="3" fontId="1" fillId="0" borderId="8" xfId="0" applyNumberFormat="1" applyFont="1" applyBorder="1"/>
    <xf numFmtId="3" fontId="1" fillId="0" borderId="8" xfId="0" applyNumberFormat="1" applyFont="1" applyFill="1" applyBorder="1"/>
    <xf numFmtId="3" fontId="1" fillId="0" borderId="12" xfId="0" applyNumberFormat="1" applyFont="1" applyBorder="1"/>
    <xf numFmtId="3" fontId="1" fillId="0" borderId="12" xfId="0" applyNumberFormat="1" applyFont="1" applyFill="1" applyBorder="1"/>
    <xf numFmtId="3" fontId="1" fillId="0" borderId="4" xfId="0" applyNumberFormat="1" applyFont="1" applyFill="1" applyBorder="1"/>
    <xf numFmtId="3" fontId="7" fillId="0" borderId="7" xfId="0" applyNumberFormat="1" applyFont="1" applyFill="1" applyBorder="1" applyProtection="1"/>
    <xf numFmtId="0" fontId="10" fillId="0" borderId="0" xfId="0" applyFont="1" applyBorder="1" applyAlignment="1" applyProtection="1">
      <alignment horizontal="right" vertical="center" wrapText="1"/>
      <protection locked="0"/>
    </xf>
    <xf numFmtId="0" fontId="1" fillId="0" borderId="16" xfId="0" applyFont="1" applyBorder="1"/>
    <xf numFmtId="0" fontId="1" fillId="3" borderId="16" xfId="0" applyFont="1" applyFill="1" applyBorder="1"/>
    <xf numFmtId="0" fontId="1" fillId="0" borderId="16" xfId="0" applyFont="1" applyFill="1" applyBorder="1"/>
    <xf numFmtId="0" fontId="2" fillId="3" borderId="15" xfId="0" applyFont="1" applyFill="1" applyBorder="1" applyAlignment="1">
      <alignment horizontal="center" vertical="center" wrapText="1"/>
    </xf>
    <xf numFmtId="0" fontId="1" fillId="0" borderId="21" xfId="0" applyFont="1" applyBorder="1"/>
    <xf numFmtId="3" fontId="1" fillId="0" borderId="18" xfId="0" applyNumberFormat="1" applyFont="1" applyBorder="1"/>
    <xf numFmtId="3" fontId="1" fillId="0" borderId="16" xfId="0" applyNumberFormat="1" applyFont="1" applyBorder="1"/>
    <xf numFmtId="0" fontId="2" fillId="3" borderId="17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0" borderId="20" xfId="0" applyFont="1" applyFill="1" applyBorder="1" applyProtection="1"/>
    <xf numFmtId="0" fontId="1" fillId="0" borderId="20" xfId="0" applyFont="1" applyBorder="1"/>
    <xf numFmtId="0" fontId="1" fillId="3" borderId="21" xfId="0" applyFont="1" applyFill="1" applyBorder="1"/>
    <xf numFmtId="0" fontId="1" fillId="0" borderId="21" xfId="0" applyFont="1" applyFill="1" applyBorder="1"/>
    <xf numFmtId="0" fontId="2" fillId="3" borderId="23" xfId="0" applyFont="1" applyFill="1" applyBorder="1" applyAlignment="1">
      <alignment horizontal="center" vertical="center" wrapText="1"/>
    </xf>
    <xf numFmtId="0" fontId="1" fillId="0" borderId="24" xfId="0" applyFont="1" applyBorder="1"/>
    <xf numFmtId="0" fontId="1" fillId="0" borderId="25" xfId="0" applyFont="1" applyBorder="1"/>
    <xf numFmtId="3" fontId="2" fillId="3" borderId="19" xfId="0" applyNumberFormat="1" applyFont="1" applyFill="1" applyBorder="1" applyProtection="1">
      <protection locked="0"/>
    </xf>
    <xf numFmtId="3" fontId="2" fillId="3" borderId="15" xfId="0" applyNumberFormat="1" applyFont="1" applyFill="1" applyBorder="1"/>
    <xf numFmtId="0" fontId="2" fillId="3" borderId="19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/>
    <xf numFmtId="0" fontId="10" fillId="0" borderId="0" xfId="0" applyFont="1" applyAlignment="1">
      <alignment horizontal="left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 wrapText="1"/>
    </xf>
    <xf numFmtId="0" fontId="2" fillId="7" borderId="12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3">
    <cellStyle name="Normal" xfId="0" builtinId="0"/>
    <cellStyle name="Normal 2 2" xfId="1"/>
    <cellStyle name="Normal_Sheet1" xfId="2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Petrova/Desktop/&#1052;&#1085;&#1086;&#1075;&#1086;%20&#1074;&#1072;&#1078;&#1085;&#1080;/&#1056;&#1052;&#1057;%202023%20&#1080;%20&#1087;&#1088;&#1086;&#1075;&#1085;&#1086;&#1079;&#1072;%202024-2026%20&#1079;&#1076;&#1088;&#1072;&#1074;&#1077;_&#1085;&#1086;&#1074;&#1080;%20&#1085;&#1072;&#1090;&#1091;&#1088;&#1080;%20&#1052;&#1054;&#1053;%20&#1080;%20&#1079;&#1076;&#1088;&#1072;&#1074;&#1085;&#1080;%20&#1084;&#1077;&#1076;&#1080;&#1072;&#1090;&#1086;&#1088;&#1080;-12.04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во РМС 23 и 24-26"/>
      <sheetName val="по общини"/>
      <sheetName val="МЗ медиатори"/>
      <sheetName val="МЗ ясли и кухни"/>
      <sheetName val="нови натури МОН"/>
      <sheetName val="старо РМС "/>
    </sheetNames>
    <sheetDataSet>
      <sheetData sheetId="0">
        <row r="5">
          <cell r="B5">
            <v>304</v>
          </cell>
        </row>
      </sheetData>
      <sheetData sheetId="1">
        <row r="328">
          <cell r="AC328">
            <v>326357038</v>
          </cell>
        </row>
      </sheetData>
      <sheetData sheetId="2">
        <row r="4">
          <cell r="B4" t="str">
            <v>Банско</v>
          </cell>
        </row>
      </sheetData>
      <sheetData sheetId="3">
        <row r="6">
          <cell r="C6" t="str">
            <v>Банско</v>
          </cell>
        </row>
      </sheetData>
      <sheetData sheetId="4">
        <row r="7">
          <cell r="C7" t="str">
            <v>Банско</v>
          </cell>
        </row>
        <row r="22">
          <cell r="D22">
            <v>0</v>
          </cell>
          <cell r="J22">
            <v>0</v>
          </cell>
          <cell r="M22">
            <v>0</v>
          </cell>
        </row>
        <row r="37">
          <cell r="D37">
            <v>0</v>
          </cell>
          <cell r="J37">
            <v>0</v>
          </cell>
          <cell r="M37">
            <v>0</v>
          </cell>
        </row>
        <row r="51">
          <cell r="D51">
            <v>0</v>
          </cell>
          <cell r="J51">
            <v>0</v>
          </cell>
          <cell r="M51">
            <v>0</v>
          </cell>
        </row>
        <row r="63">
          <cell r="D63">
            <v>0</v>
          </cell>
          <cell r="J63">
            <v>0</v>
          </cell>
          <cell r="M63">
            <v>0</v>
          </cell>
        </row>
        <row r="76">
          <cell r="D76">
            <v>0</v>
          </cell>
          <cell r="J76">
            <v>0</v>
          </cell>
          <cell r="M76">
            <v>0</v>
          </cell>
        </row>
        <row r="88">
          <cell r="D88">
            <v>0</v>
          </cell>
          <cell r="J88">
            <v>0</v>
          </cell>
          <cell r="M88">
            <v>0</v>
          </cell>
        </row>
        <row r="94">
          <cell r="D94">
            <v>0</v>
          </cell>
          <cell r="J94">
            <v>0</v>
          </cell>
          <cell r="M94">
            <v>0</v>
          </cell>
        </row>
        <row r="104">
          <cell r="D104">
            <v>0</v>
          </cell>
          <cell r="J104">
            <v>0</v>
          </cell>
          <cell r="M104">
            <v>0</v>
          </cell>
        </row>
        <row r="113">
          <cell r="D113">
            <v>0</v>
          </cell>
          <cell r="J113">
            <v>0</v>
          </cell>
          <cell r="M113">
            <v>0</v>
          </cell>
        </row>
        <row r="124">
          <cell r="D124">
            <v>0</v>
          </cell>
          <cell r="J124">
            <v>0</v>
          </cell>
          <cell r="M124">
            <v>0</v>
          </cell>
        </row>
        <row r="134">
          <cell r="D134">
            <v>0</v>
          </cell>
          <cell r="J134">
            <v>0</v>
          </cell>
          <cell r="M134">
            <v>0</v>
          </cell>
        </row>
        <row r="147">
          <cell r="D147">
            <v>0</v>
          </cell>
          <cell r="J147">
            <v>0</v>
          </cell>
          <cell r="M147">
            <v>0</v>
          </cell>
        </row>
        <row r="161">
          <cell r="D161">
            <v>0</v>
          </cell>
          <cell r="J161">
            <v>0</v>
          </cell>
          <cell r="M161">
            <v>0</v>
          </cell>
        </row>
        <row r="169">
          <cell r="D169">
            <v>0</v>
          </cell>
          <cell r="J169">
            <v>0</v>
          </cell>
          <cell r="M169">
            <v>0</v>
          </cell>
        </row>
        <row r="182">
          <cell r="D182">
            <v>0</v>
          </cell>
          <cell r="J182">
            <v>0</v>
          </cell>
          <cell r="M182">
            <v>0</v>
          </cell>
        </row>
        <row r="202">
          <cell r="D202">
            <v>0</v>
          </cell>
          <cell r="J202">
            <v>0</v>
          </cell>
          <cell r="M202">
            <v>0</v>
          </cell>
        </row>
        <row r="211">
          <cell r="D211">
            <v>0</v>
          </cell>
          <cell r="J211">
            <v>0</v>
          </cell>
          <cell r="M211">
            <v>0</v>
          </cell>
        </row>
        <row r="221">
          <cell r="D221">
            <v>0</v>
          </cell>
          <cell r="J221">
            <v>0</v>
          </cell>
          <cell r="M221">
            <v>0</v>
          </cell>
        </row>
        <row r="230">
          <cell r="D230">
            <v>0</v>
          </cell>
          <cell r="J230">
            <v>0</v>
          </cell>
          <cell r="M230">
            <v>0</v>
          </cell>
        </row>
        <row r="236">
          <cell r="D236">
            <v>0</v>
          </cell>
          <cell r="J236">
            <v>0</v>
          </cell>
          <cell r="M236">
            <v>0</v>
          </cell>
        </row>
        <row r="249">
          <cell r="D249">
            <v>0</v>
          </cell>
          <cell r="J249">
            <v>0</v>
          </cell>
          <cell r="M249">
            <v>0</v>
          </cell>
        </row>
        <row r="273">
          <cell r="D273">
            <v>0</v>
          </cell>
          <cell r="J273">
            <v>0</v>
          </cell>
          <cell r="M273">
            <v>0</v>
          </cell>
        </row>
        <row r="286">
          <cell r="D286">
            <v>0</v>
          </cell>
          <cell r="J286">
            <v>0</v>
          </cell>
          <cell r="M286">
            <v>0</v>
          </cell>
        </row>
        <row r="293">
          <cell r="D293">
            <v>0</v>
          </cell>
          <cell r="J293">
            <v>0</v>
          </cell>
          <cell r="M293">
            <v>0</v>
          </cell>
        </row>
        <row r="306">
          <cell r="D306">
            <v>0</v>
          </cell>
          <cell r="J306">
            <v>0</v>
          </cell>
          <cell r="M306">
            <v>0</v>
          </cell>
        </row>
        <row r="318">
          <cell r="D318">
            <v>0</v>
          </cell>
          <cell r="J318">
            <v>0</v>
          </cell>
          <cell r="M318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38"/>
  <sheetViews>
    <sheetView tabSelected="1" workbookViewId="0">
      <pane xSplit="1" ySplit="4" topLeftCell="B5" activePane="bottomRight" state="frozen"/>
      <selection pane="topRight" activeCell="B1" sqref="B1"/>
      <selection pane="bottomLeft" activeCell="A9" sqref="A9"/>
      <selection pane="bottomRight" activeCell="A2" sqref="A2:D2"/>
    </sheetView>
  </sheetViews>
  <sheetFormatPr defaultColWidth="9.140625" defaultRowHeight="15.75"/>
  <cols>
    <col min="1" max="1" width="9.28515625" style="1" customWidth="1"/>
    <col min="2" max="2" width="30" style="2" customWidth="1"/>
    <col min="3" max="3" width="25.140625" style="1" customWidth="1"/>
    <col min="4" max="4" width="29.5703125" style="1" customWidth="1"/>
    <col min="5" max="90" width="9.140625" style="1"/>
    <col min="91" max="91" width="19.42578125" style="1" customWidth="1"/>
    <col min="92" max="92" width="14.7109375" style="1" customWidth="1"/>
    <col min="93" max="93" width="11.140625" style="1" customWidth="1"/>
    <col min="94" max="94" width="16.140625" style="1" customWidth="1"/>
    <col min="95" max="95" width="11.140625" style="1" customWidth="1"/>
    <col min="96" max="96" width="16.140625" style="1" customWidth="1"/>
    <col min="97" max="97" width="11.140625" style="1" customWidth="1"/>
    <col min="98" max="98" width="14.5703125" style="1" customWidth="1"/>
    <col min="99" max="99" width="11.140625" style="1" customWidth="1"/>
    <col min="100" max="100" width="6.85546875" style="1" bestFit="1" customWidth="1"/>
    <col min="101" max="101" width="10.140625" style="1" bestFit="1" customWidth="1"/>
    <col min="102" max="102" width="7.42578125" style="1" customWidth="1"/>
    <col min="103" max="103" width="10.140625" style="1" bestFit="1" customWidth="1"/>
    <col min="104" max="104" width="6.85546875" style="1" bestFit="1" customWidth="1"/>
    <col min="105" max="105" width="9.28515625" style="1" customWidth="1"/>
    <col min="106" max="106" width="6.85546875" style="1" bestFit="1" customWidth="1"/>
    <col min="107" max="107" width="9.28515625" style="1" customWidth="1"/>
    <col min="108" max="108" width="11.140625" style="1" bestFit="1" customWidth="1"/>
    <col min="109" max="109" width="13.85546875" style="1" bestFit="1" customWidth="1"/>
    <col min="110" max="110" width="11.140625" style="1" customWidth="1"/>
    <col min="111" max="111" width="6.85546875" style="1" customWidth="1"/>
    <col min="112" max="112" width="9.140625" style="1"/>
    <col min="113" max="113" width="11.85546875" style="1" customWidth="1"/>
    <col min="114" max="114" width="12.140625" style="1" customWidth="1"/>
    <col min="115" max="115" width="15.7109375" style="1" customWidth="1"/>
    <col min="116" max="116" width="13.42578125" style="1" customWidth="1"/>
    <col min="117" max="117" width="11.7109375" style="1" customWidth="1"/>
    <col min="118" max="118" width="10.7109375" style="1" customWidth="1"/>
    <col min="119" max="124" width="9.140625" style="1"/>
    <col min="125" max="125" width="10.5703125" style="1" customWidth="1"/>
    <col min="126" max="126" width="10.7109375" style="1" customWidth="1"/>
    <col min="127" max="127" width="9.85546875" style="1" customWidth="1"/>
    <col min="128" max="128" width="9.140625" style="1"/>
    <col min="129" max="129" width="11.7109375" style="1" customWidth="1"/>
    <col min="130" max="130" width="12" style="1" customWidth="1"/>
    <col min="131" max="346" width="9.140625" style="1"/>
    <col min="347" max="347" width="19.42578125" style="1" customWidth="1"/>
    <col min="348" max="348" width="14.7109375" style="1" customWidth="1"/>
    <col min="349" max="349" width="11.140625" style="1" customWidth="1"/>
    <col min="350" max="350" width="16.140625" style="1" customWidth="1"/>
    <col min="351" max="351" width="11.140625" style="1" customWidth="1"/>
    <col min="352" max="352" width="16.140625" style="1" customWidth="1"/>
    <col min="353" max="353" width="11.140625" style="1" customWidth="1"/>
    <col min="354" max="354" width="14.5703125" style="1" customWidth="1"/>
    <col min="355" max="355" width="11.140625" style="1" customWidth="1"/>
    <col min="356" max="356" width="6.85546875" style="1" bestFit="1" customWidth="1"/>
    <col min="357" max="357" width="10.140625" style="1" bestFit="1" customWidth="1"/>
    <col min="358" max="358" width="7.42578125" style="1" customWidth="1"/>
    <col min="359" max="359" width="10.140625" style="1" bestFit="1" customWidth="1"/>
    <col min="360" max="360" width="6.85546875" style="1" bestFit="1" customWidth="1"/>
    <col min="361" max="361" width="9.28515625" style="1" customWidth="1"/>
    <col min="362" max="362" width="6.85546875" style="1" bestFit="1" customWidth="1"/>
    <col min="363" max="363" width="9.28515625" style="1" customWidth="1"/>
    <col min="364" max="364" width="11.140625" style="1" bestFit="1" customWidth="1"/>
    <col min="365" max="365" width="13.85546875" style="1" bestFit="1" customWidth="1"/>
    <col min="366" max="366" width="11.140625" style="1" customWidth="1"/>
    <col min="367" max="367" width="6.85546875" style="1" customWidth="1"/>
    <col min="368" max="368" width="9.140625" style="1"/>
    <col min="369" max="369" width="11.85546875" style="1" customWidth="1"/>
    <col min="370" max="370" width="12.140625" style="1" customWidth="1"/>
    <col min="371" max="371" width="15.7109375" style="1" customWidth="1"/>
    <col min="372" max="372" width="13.42578125" style="1" customWidth="1"/>
    <col min="373" max="373" width="11.7109375" style="1" customWidth="1"/>
    <col min="374" max="374" width="10.7109375" style="1" customWidth="1"/>
    <col min="375" max="380" width="9.140625" style="1"/>
    <col min="381" max="381" width="10.5703125" style="1" customWidth="1"/>
    <col min="382" max="382" width="10.7109375" style="1" customWidth="1"/>
    <col min="383" max="383" width="9.85546875" style="1" customWidth="1"/>
    <col min="384" max="384" width="9.140625" style="1"/>
    <col min="385" max="385" width="11.7109375" style="1" customWidth="1"/>
    <col min="386" max="386" width="12" style="1" customWidth="1"/>
    <col min="387" max="602" width="9.140625" style="1"/>
    <col min="603" max="603" width="19.42578125" style="1" customWidth="1"/>
    <col min="604" max="604" width="14.7109375" style="1" customWidth="1"/>
    <col min="605" max="605" width="11.140625" style="1" customWidth="1"/>
    <col min="606" max="606" width="16.140625" style="1" customWidth="1"/>
    <col min="607" max="607" width="11.140625" style="1" customWidth="1"/>
    <col min="608" max="608" width="16.140625" style="1" customWidth="1"/>
    <col min="609" max="609" width="11.140625" style="1" customWidth="1"/>
    <col min="610" max="610" width="14.5703125" style="1" customWidth="1"/>
    <col min="611" max="611" width="11.140625" style="1" customWidth="1"/>
    <col min="612" max="612" width="6.85546875" style="1" bestFit="1" customWidth="1"/>
    <col min="613" max="613" width="10.140625" style="1" bestFit="1" customWidth="1"/>
    <col min="614" max="614" width="7.42578125" style="1" customWidth="1"/>
    <col min="615" max="615" width="10.140625" style="1" bestFit="1" customWidth="1"/>
    <col min="616" max="616" width="6.85546875" style="1" bestFit="1" customWidth="1"/>
    <col min="617" max="617" width="9.28515625" style="1" customWidth="1"/>
    <col min="618" max="618" width="6.85546875" style="1" bestFit="1" customWidth="1"/>
    <col min="619" max="619" width="9.28515625" style="1" customWidth="1"/>
    <col min="620" max="620" width="11.140625" style="1" bestFit="1" customWidth="1"/>
    <col min="621" max="621" width="13.85546875" style="1" bestFit="1" customWidth="1"/>
    <col min="622" max="622" width="11.140625" style="1" customWidth="1"/>
    <col min="623" max="623" width="6.85546875" style="1" customWidth="1"/>
    <col min="624" max="624" width="9.140625" style="1"/>
    <col min="625" max="625" width="11.85546875" style="1" customWidth="1"/>
    <col min="626" max="626" width="12.140625" style="1" customWidth="1"/>
    <col min="627" max="627" width="15.7109375" style="1" customWidth="1"/>
    <col min="628" max="628" width="13.42578125" style="1" customWidth="1"/>
    <col min="629" max="629" width="11.7109375" style="1" customWidth="1"/>
    <col min="630" max="630" width="10.7109375" style="1" customWidth="1"/>
    <col min="631" max="636" width="9.140625" style="1"/>
    <col min="637" max="637" width="10.5703125" style="1" customWidth="1"/>
    <col min="638" max="638" width="10.7109375" style="1" customWidth="1"/>
    <col min="639" max="639" width="9.85546875" style="1" customWidth="1"/>
    <col min="640" max="640" width="9.140625" style="1"/>
    <col min="641" max="641" width="11.7109375" style="1" customWidth="1"/>
    <col min="642" max="642" width="12" style="1" customWidth="1"/>
    <col min="643" max="858" width="9.140625" style="1"/>
    <col min="859" max="859" width="19.42578125" style="1" customWidth="1"/>
    <col min="860" max="860" width="14.7109375" style="1" customWidth="1"/>
    <col min="861" max="861" width="11.140625" style="1" customWidth="1"/>
    <col min="862" max="862" width="16.140625" style="1" customWidth="1"/>
    <col min="863" max="863" width="11.140625" style="1" customWidth="1"/>
    <col min="864" max="864" width="16.140625" style="1" customWidth="1"/>
    <col min="865" max="865" width="11.140625" style="1" customWidth="1"/>
    <col min="866" max="866" width="14.5703125" style="1" customWidth="1"/>
    <col min="867" max="867" width="11.140625" style="1" customWidth="1"/>
    <col min="868" max="868" width="6.85546875" style="1" bestFit="1" customWidth="1"/>
    <col min="869" max="869" width="10.140625" style="1" bestFit="1" customWidth="1"/>
    <col min="870" max="870" width="7.42578125" style="1" customWidth="1"/>
    <col min="871" max="871" width="10.140625" style="1" bestFit="1" customWidth="1"/>
    <col min="872" max="872" width="6.85546875" style="1" bestFit="1" customWidth="1"/>
    <col min="873" max="873" width="9.28515625" style="1" customWidth="1"/>
    <col min="874" max="874" width="6.85546875" style="1" bestFit="1" customWidth="1"/>
    <col min="875" max="875" width="9.28515625" style="1" customWidth="1"/>
    <col min="876" max="876" width="11.140625" style="1" bestFit="1" customWidth="1"/>
    <col min="877" max="877" width="13.85546875" style="1" bestFit="1" customWidth="1"/>
    <col min="878" max="878" width="11.140625" style="1" customWidth="1"/>
    <col min="879" max="879" width="6.85546875" style="1" customWidth="1"/>
    <col min="880" max="880" width="9.140625" style="1"/>
    <col min="881" max="881" width="11.85546875" style="1" customWidth="1"/>
    <col min="882" max="882" width="12.140625" style="1" customWidth="1"/>
    <col min="883" max="883" width="15.7109375" style="1" customWidth="1"/>
    <col min="884" max="884" width="13.42578125" style="1" customWidth="1"/>
    <col min="885" max="885" width="11.7109375" style="1" customWidth="1"/>
    <col min="886" max="886" width="10.7109375" style="1" customWidth="1"/>
    <col min="887" max="892" width="9.140625" style="1"/>
    <col min="893" max="893" width="10.5703125" style="1" customWidth="1"/>
    <col min="894" max="894" width="10.7109375" style="1" customWidth="1"/>
    <col min="895" max="895" width="9.85546875" style="1" customWidth="1"/>
    <col min="896" max="896" width="9.140625" style="1"/>
    <col min="897" max="897" width="11.7109375" style="1" customWidth="1"/>
    <col min="898" max="898" width="12" style="1" customWidth="1"/>
    <col min="899" max="1114" width="9.140625" style="1"/>
    <col min="1115" max="1115" width="19.42578125" style="1" customWidth="1"/>
    <col min="1116" max="1116" width="14.7109375" style="1" customWidth="1"/>
    <col min="1117" max="1117" width="11.140625" style="1" customWidth="1"/>
    <col min="1118" max="1118" width="16.140625" style="1" customWidth="1"/>
    <col min="1119" max="1119" width="11.140625" style="1" customWidth="1"/>
    <col min="1120" max="1120" width="16.140625" style="1" customWidth="1"/>
    <col min="1121" max="1121" width="11.140625" style="1" customWidth="1"/>
    <col min="1122" max="1122" width="14.5703125" style="1" customWidth="1"/>
    <col min="1123" max="1123" width="11.140625" style="1" customWidth="1"/>
    <col min="1124" max="1124" width="6.85546875" style="1" bestFit="1" customWidth="1"/>
    <col min="1125" max="1125" width="10.140625" style="1" bestFit="1" customWidth="1"/>
    <col min="1126" max="1126" width="7.42578125" style="1" customWidth="1"/>
    <col min="1127" max="1127" width="10.140625" style="1" bestFit="1" customWidth="1"/>
    <col min="1128" max="1128" width="6.85546875" style="1" bestFit="1" customWidth="1"/>
    <col min="1129" max="1129" width="9.28515625" style="1" customWidth="1"/>
    <col min="1130" max="1130" width="6.85546875" style="1" bestFit="1" customWidth="1"/>
    <col min="1131" max="1131" width="9.28515625" style="1" customWidth="1"/>
    <col min="1132" max="1132" width="11.140625" style="1" bestFit="1" customWidth="1"/>
    <col min="1133" max="1133" width="13.85546875" style="1" bestFit="1" customWidth="1"/>
    <col min="1134" max="1134" width="11.140625" style="1" customWidth="1"/>
    <col min="1135" max="1135" width="6.85546875" style="1" customWidth="1"/>
    <col min="1136" max="1136" width="9.140625" style="1"/>
    <col min="1137" max="1137" width="11.85546875" style="1" customWidth="1"/>
    <col min="1138" max="1138" width="12.140625" style="1" customWidth="1"/>
    <col min="1139" max="1139" width="15.7109375" style="1" customWidth="1"/>
    <col min="1140" max="1140" width="13.42578125" style="1" customWidth="1"/>
    <col min="1141" max="1141" width="11.7109375" style="1" customWidth="1"/>
    <col min="1142" max="1142" width="10.7109375" style="1" customWidth="1"/>
    <col min="1143" max="1148" width="9.140625" style="1"/>
    <col min="1149" max="1149" width="10.5703125" style="1" customWidth="1"/>
    <col min="1150" max="1150" width="10.7109375" style="1" customWidth="1"/>
    <col min="1151" max="1151" width="9.85546875" style="1" customWidth="1"/>
    <col min="1152" max="1152" width="9.140625" style="1"/>
    <col min="1153" max="1153" width="11.7109375" style="1" customWidth="1"/>
    <col min="1154" max="1154" width="12" style="1" customWidth="1"/>
    <col min="1155" max="1370" width="9.140625" style="1"/>
    <col min="1371" max="1371" width="19.42578125" style="1" customWidth="1"/>
    <col min="1372" max="1372" width="14.7109375" style="1" customWidth="1"/>
    <col min="1373" max="1373" width="11.140625" style="1" customWidth="1"/>
    <col min="1374" max="1374" width="16.140625" style="1" customWidth="1"/>
    <col min="1375" max="1375" width="11.140625" style="1" customWidth="1"/>
    <col min="1376" max="1376" width="16.140625" style="1" customWidth="1"/>
    <col min="1377" max="1377" width="11.140625" style="1" customWidth="1"/>
    <col min="1378" max="1378" width="14.5703125" style="1" customWidth="1"/>
    <col min="1379" max="1379" width="11.140625" style="1" customWidth="1"/>
    <col min="1380" max="1380" width="6.85546875" style="1" bestFit="1" customWidth="1"/>
    <col min="1381" max="1381" width="10.140625" style="1" bestFit="1" customWidth="1"/>
    <col min="1382" max="1382" width="7.42578125" style="1" customWidth="1"/>
    <col min="1383" max="1383" width="10.140625" style="1" bestFit="1" customWidth="1"/>
    <col min="1384" max="1384" width="6.85546875" style="1" bestFit="1" customWidth="1"/>
    <col min="1385" max="1385" width="9.28515625" style="1" customWidth="1"/>
    <col min="1386" max="1386" width="6.85546875" style="1" bestFit="1" customWidth="1"/>
    <col min="1387" max="1387" width="9.28515625" style="1" customWidth="1"/>
    <col min="1388" max="1388" width="11.140625" style="1" bestFit="1" customWidth="1"/>
    <col min="1389" max="1389" width="13.85546875" style="1" bestFit="1" customWidth="1"/>
    <col min="1390" max="1390" width="11.140625" style="1" customWidth="1"/>
    <col min="1391" max="1391" width="6.85546875" style="1" customWidth="1"/>
    <col min="1392" max="1392" width="9.140625" style="1"/>
    <col min="1393" max="1393" width="11.85546875" style="1" customWidth="1"/>
    <col min="1394" max="1394" width="12.140625" style="1" customWidth="1"/>
    <col min="1395" max="1395" width="15.7109375" style="1" customWidth="1"/>
    <col min="1396" max="1396" width="13.42578125" style="1" customWidth="1"/>
    <col min="1397" max="1397" width="11.7109375" style="1" customWidth="1"/>
    <col min="1398" max="1398" width="10.7109375" style="1" customWidth="1"/>
    <col min="1399" max="1404" width="9.140625" style="1"/>
    <col min="1405" max="1405" width="10.5703125" style="1" customWidth="1"/>
    <col min="1406" max="1406" width="10.7109375" style="1" customWidth="1"/>
    <col min="1407" max="1407" width="9.85546875" style="1" customWidth="1"/>
    <col min="1408" max="1408" width="9.140625" style="1"/>
    <col min="1409" max="1409" width="11.7109375" style="1" customWidth="1"/>
    <col min="1410" max="1410" width="12" style="1" customWidth="1"/>
    <col min="1411" max="1626" width="9.140625" style="1"/>
    <col min="1627" max="1627" width="19.42578125" style="1" customWidth="1"/>
    <col min="1628" max="1628" width="14.7109375" style="1" customWidth="1"/>
    <col min="1629" max="1629" width="11.140625" style="1" customWidth="1"/>
    <col min="1630" max="1630" width="16.140625" style="1" customWidth="1"/>
    <col min="1631" max="1631" width="11.140625" style="1" customWidth="1"/>
    <col min="1632" max="1632" width="16.140625" style="1" customWidth="1"/>
    <col min="1633" max="1633" width="11.140625" style="1" customWidth="1"/>
    <col min="1634" max="1634" width="14.5703125" style="1" customWidth="1"/>
    <col min="1635" max="1635" width="11.140625" style="1" customWidth="1"/>
    <col min="1636" max="1636" width="6.85546875" style="1" bestFit="1" customWidth="1"/>
    <col min="1637" max="1637" width="10.140625" style="1" bestFit="1" customWidth="1"/>
    <col min="1638" max="1638" width="7.42578125" style="1" customWidth="1"/>
    <col min="1639" max="1639" width="10.140625" style="1" bestFit="1" customWidth="1"/>
    <col min="1640" max="1640" width="6.85546875" style="1" bestFit="1" customWidth="1"/>
    <col min="1641" max="1641" width="9.28515625" style="1" customWidth="1"/>
    <col min="1642" max="1642" width="6.85546875" style="1" bestFit="1" customWidth="1"/>
    <col min="1643" max="1643" width="9.28515625" style="1" customWidth="1"/>
    <col min="1644" max="1644" width="11.140625" style="1" bestFit="1" customWidth="1"/>
    <col min="1645" max="1645" width="13.85546875" style="1" bestFit="1" customWidth="1"/>
    <col min="1646" max="1646" width="11.140625" style="1" customWidth="1"/>
    <col min="1647" max="1647" width="6.85546875" style="1" customWidth="1"/>
    <col min="1648" max="1648" width="9.140625" style="1"/>
    <col min="1649" max="1649" width="11.85546875" style="1" customWidth="1"/>
    <col min="1650" max="1650" width="12.140625" style="1" customWidth="1"/>
    <col min="1651" max="1651" width="15.7109375" style="1" customWidth="1"/>
    <col min="1652" max="1652" width="13.42578125" style="1" customWidth="1"/>
    <col min="1653" max="1653" width="11.7109375" style="1" customWidth="1"/>
    <col min="1654" max="1654" width="10.7109375" style="1" customWidth="1"/>
    <col min="1655" max="1660" width="9.140625" style="1"/>
    <col min="1661" max="1661" width="10.5703125" style="1" customWidth="1"/>
    <col min="1662" max="1662" width="10.7109375" style="1" customWidth="1"/>
    <col min="1663" max="1663" width="9.85546875" style="1" customWidth="1"/>
    <col min="1664" max="1664" width="9.140625" style="1"/>
    <col min="1665" max="1665" width="11.7109375" style="1" customWidth="1"/>
    <col min="1666" max="1666" width="12" style="1" customWidth="1"/>
    <col min="1667" max="1882" width="9.140625" style="1"/>
    <col min="1883" max="1883" width="19.42578125" style="1" customWidth="1"/>
    <col min="1884" max="1884" width="14.7109375" style="1" customWidth="1"/>
    <col min="1885" max="1885" width="11.140625" style="1" customWidth="1"/>
    <col min="1886" max="1886" width="16.140625" style="1" customWidth="1"/>
    <col min="1887" max="1887" width="11.140625" style="1" customWidth="1"/>
    <col min="1888" max="1888" width="16.140625" style="1" customWidth="1"/>
    <col min="1889" max="1889" width="11.140625" style="1" customWidth="1"/>
    <col min="1890" max="1890" width="14.5703125" style="1" customWidth="1"/>
    <col min="1891" max="1891" width="11.140625" style="1" customWidth="1"/>
    <col min="1892" max="1892" width="6.85546875" style="1" bestFit="1" customWidth="1"/>
    <col min="1893" max="1893" width="10.140625" style="1" bestFit="1" customWidth="1"/>
    <col min="1894" max="1894" width="7.42578125" style="1" customWidth="1"/>
    <col min="1895" max="1895" width="10.140625" style="1" bestFit="1" customWidth="1"/>
    <col min="1896" max="1896" width="6.85546875" style="1" bestFit="1" customWidth="1"/>
    <col min="1897" max="1897" width="9.28515625" style="1" customWidth="1"/>
    <col min="1898" max="1898" width="6.85546875" style="1" bestFit="1" customWidth="1"/>
    <col min="1899" max="1899" width="9.28515625" style="1" customWidth="1"/>
    <col min="1900" max="1900" width="11.140625" style="1" bestFit="1" customWidth="1"/>
    <col min="1901" max="1901" width="13.85546875" style="1" bestFit="1" customWidth="1"/>
    <col min="1902" max="1902" width="11.140625" style="1" customWidth="1"/>
    <col min="1903" max="1903" width="6.85546875" style="1" customWidth="1"/>
    <col min="1904" max="1904" width="9.140625" style="1"/>
    <col min="1905" max="1905" width="11.85546875" style="1" customWidth="1"/>
    <col min="1906" max="1906" width="12.140625" style="1" customWidth="1"/>
    <col min="1907" max="1907" width="15.7109375" style="1" customWidth="1"/>
    <col min="1908" max="1908" width="13.42578125" style="1" customWidth="1"/>
    <col min="1909" max="1909" width="11.7109375" style="1" customWidth="1"/>
    <col min="1910" max="1910" width="10.7109375" style="1" customWidth="1"/>
    <col min="1911" max="1916" width="9.140625" style="1"/>
    <col min="1917" max="1917" width="10.5703125" style="1" customWidth="1"/>
    <col min="1918" max="1918" width="10.7109375" style="1" customWidth="1"/>
    <col min="1919" max="1919" width="9.85546875" style="1" customWidth="1"/>
    <col min="1920" max="1920" width="9.140625" style="1"/>
    <col min="1921" max="1921" width="11.7109375" style="1" customWidth="1"/>
    <col min="1922" max="1922" width="12" style="1" customWidth="1"/>
    <col min="1923" max="2138" width="9.140625" style="1"/>
    <col min="2139" max="2139" width="19.42578125" style="1" customWidth="1"/>
    <col min="2140" max="2140" width="14.7109375" style="1" customWidth="1"/>
    <col min="2141" max="2141" width="11.140625" style="1" customWidth="1"/>
    <col min="2142" max="2142" width="16.140625" style="1" customWidth="1"/>
    <col min="2143" max="2143" width="11.140625" style="1" customWidth="1"/>
    <col min="2144" max="2144" width="16.140625" style="1" customWidth="1"/>
    <col min="2145" max="2145" width="11.140625" style="1" customWidth="1"/>
    <col min="2146" max="2146" width="14.5703125" style="1" customWidth="1"/>
    <col min="2147" max="2147" width="11.140625" style="1" customWidth="1"/>
    <col min="2148" max="2148" width="6.85546875" style="1" bestFit="1" customWidth="1"/>
    <col min="2149" max="2149" width="10.140625" style="1" bestFit="1" customWidth="1"/>
    <col min="2150" max="2150" width="7.42578125" style="1" customWidth="1"/>
    <col min="2151" max="2151" width="10.140625" style="1" bestFit="1" customWidth="1"/>
    <col min="2152" max="2152" width="6.85546875" style="1" bestFit="1" customWidth="1"/>
    <col min="2153" max="2153" width="9.28515625" style="1" customWidth="1"/>
    <col min="2154" max="2154" width="6.85546875" style="1" bestFit="1" customWidth="1"/>
    <col min="2155" max="2155" width="9.28515625" style="1" customWidth="1"/>
    <col min="2156" max="2156" width="11.140625" style="1" bestFit="1" customWidth="1"/>
    <col min="2157" max="2157" width="13.85546875" style="1" bestFit="1" customWidth="1"/>
    <col min="2158" max="2158" width="11.140625" style="1" customWidth="1"/>
    <col min="2159" max="2159" width="6.85546875" style="1" customWidth="1"/>
    <col min="2160" max="2160" width="9.140625" style="1"/>
    <col min="2161" max="2161" width="11.85546875" style="1" customWidth="1"/>
    <col min="2162" max="2162" width="12.140625" style="1" customWidth="1"/>
    <col min="2163" max="2163" width="15.7109375" style="1" customWidth="1"/>
    <col min="2164" max="2164" width="13.42578125" style="1" customWidth="1"/>
    <col min="2165" max="2165" width="11.7109375" style="1" customWidth="1"/>
    <col min="2166" max="2166" width="10.7109375" style="1" customWidth="1"/>
    <col min="2167" max="2172" width="9.140625" style="1"/>
    <col min="2173" max="2173" width="10.5703125" style="1" customWidth="1"/>
    <col min="2174" max="2174" width="10.7109375" style="1" customWidth="1"/>
    <col min="2175" max="2175" width="9.85546875" style="1" customWidth="1"/>
    <col min="2176" max="2176" width="9.140625" style="1"/>
    <col min="2177" max="2177" width="11.7109375" style="1" customWidth="1"/>
    <col min="2178" max="2178" width="12" style="1" customWidth="1"/>
    <col min="2179" max="2394" width="9.140625" style="1"/>
    <col min="2395" max="2395" width="19.42578125" style="1" customWidth="1"/>
    <col min="2396" max="2396" width="14.7109375" style="1" customWidth="1"/>
    <col min="2397" max="2397" width="11.140625" style="1" customWidth="1"/>
    <col min="2398" max="2398" width="16.140625" style="1" customWidth="1"/>
    <col min="2399" max="2399" width="11.140625" style="1" customWidth="1"/>
    <col min="2400" max="2400" width="16.140625" style="1" customWidth="1"/>
    <col min="2401" max="2401" width="11.140625" style="1" customWidth="1"/>
    <col min="2402" max="2402" width="14.5703125" style="1" customWidth="1"/>
    <col min="2403" max="2403" width="11.140625" style="1" customWidth="1"/>
    <col min="2404" max="2404" width="6.85546875" style="1" bestFit="1" customWidth="1"/>
    <col min="2405" max="2405" width="10.140625" style="1" bestFit="1" customWidth="1"/>
    <col min="2406" max="2406" width="7.42578125" style="1" customWidth="1"/>
    <col min="2407" max="2407" width="10.140625" style="1" bestFit="1" customWidth="1"/>
    <col min="2408" max="2408" width="6.85546875" style="1" bestFit="1" customWidth="1"/>
    <col min="2409" max="2409" width="9.28515625" style="1" customWidth="1"/>
    <col min="2410" max="2410" width="6.85546875" style="1" bestFit="1" customWidth="1"/>
    <col min="2411" max="2411" width="9.28515625" style="1" customWidth="1"/>
    <col min="2412" max="2412" width="11.140625" style="1" bestFit="1" customWidth="1"/>
    <col min="2413" max="2413" width="13.85546875" style="1" bestFit="1" customWidth="1"/>
    <col min="2414" max="2414" width="11.140625" style="1" customWidth="1"/>
    <col min="2415" max="2415" width="6.85546875" style="1" customWidth="1"/>
    <col min="2416" max="2416" width="9.140625" style="1"/>
    <col min="2417" max="2417" width="11.85546875" style="1" customWidth="1"/>
    <col min="2418" max="2418" width="12.140625" style="1" customWidth="1"/>
    <col min="2419" max="2419" width="15.7109375" style="1" customWidth="1"/>
    <col min="2420" max="2420" width="13.42578125" style="1" customWidth="1"/>
    <col min="2421" max="2421" width="11.7109375" style="1" customWidth="1"/>
    <col min="2422" max="2422" width="10.7109375" style="1" customWidth="1"/>
    <col min="2423" max="2428" width="9.140625" style="1"/>
    <col min="2429" max="2429" width="10.5703125" style="1" customWidth="1"/>
    <col min="2430" max="2430" width="10.7109375" style="1" customWidth="1"/>
    <col min="2431" max="2431" width="9.85546875" style="1" customWidth="1"/>
    <col min="2432" max="2432" width="9.140625" style="1"/>
    <col min="2433" max="2433" width="11.7109375" style="1" customWidth="1"/>
    <col min="2434" max="2434" width="12" style="1" customWidth="1"/>
    <col min="2435" max="2650" width="9.140625" style="1"/>
    <col min="2651" max="2651" width="19.42578125" style="1" customWidth="1"/>
    <col min="2652" max="2652" width="14.7109375" style="1" customWidth="1"/>
    <col min="2653" max="2653" width="11.140625" style="1" customWidth="1"/>
    <col min="2654" max="2654" width="16.140625" style="1" customWidth="1"/>
    <col min="2655" max="2655" width="11.140625" style="1" customWidth="1"/>
    <col min="2656" max="2656" width="16.140625" style="1" customWidth="1"/>
    <col min="2657" max="2657" width="11.140625" style="1" customWidth="1"/>
    <col min="2658" max="2658" width="14.5703125" style="1" customWidth="1"/>
    <col min="2659" max="2659" width="11.140625" style="1" customWidth="1"/>
    <col min="2660" max="2660" width="6.85546875" style="1" bestFit="1" customWidth="1"/>
    <col min="2661" max="2661" width="10.140625" style="1" bestFit="1" customWidth="1"/>
    <col min="2662" max="2662" width="7.42578125" style="1" customWidth="1"/>
    <col min="2663" max="2663" width="10.140625" style="1" bestFit="1" customWidth="1"/>
    <col min="2664" max="2664" width="6.85546875" style="1" bestFit="1" customWidth="1"/>
    <col min="2665" max="2665" width="9.28515625" style="1" customWidth="1"/>
    <col min="2666" max="2666" width="6.85546875" style="1" bestFit="1" customWidth="1"/>
    <col min="2667" max="2667" width="9.28515625" style="1" customWidth="1"/>
    <col min="2668" max="2668" width="11.140625" style="1" bestFit="1" customWidth="1"/>
    <col min="2669" max="2669" width="13.85546875" style="1" bestFit="1" customWidth="1"/>
    <col min="2670" max="2670" width="11.140625" style="1" customWidth="1"/>
    <col min="2671" max="2671" width="6.85546875" style="1" customWidth="1"/>
    <col min="2672" max="2672" width="9.140625" style="1"/>
    <col min="2673" max="2673" width="11.85546875" style="1" customWidth="1"/>
    <col min="2674" max="2674" width="12.140625" style="1" customWidth="1"/>
    <col min="2675" max="2675" width="15.7109375" style="1" customWidth="1"/>
    <col min="2676" max="2676" width="13.42578125" style="1" customWidth="1"/>
    <col min="2677" max="2677" width="11.7109375" style="1" customWidth="1"/>
    <col min="2678" max="2678" width="10.7109375" style="1" customWidth="1"/>
    <col min="2679" max="2684" width="9.140625" style="1"/>
    <col min="2685" max="2685" width="10.5703125" style="1" customWidth="1"/>
    <col min="2686" max="2686" width="10.7109375" style="1" customWidth="1"/>
    <col min="2687" max="2687" width="9.85546875" style="1" customWidth="1"/>
    <col min="2688" max="2688" width="9.140625" style="1"/>
    <col min="2689" max="2689" width="11.7109375" style="1" customWidth="1"/>
    <col min="2690" max="2690" width="12" style="1" customWidth="1"/>
    <col min="2691" max="2906" width="9.140625" style="1"/>
    <col min="2907" max="2907" width="19.42578125" style="1" customWidth="1"/>
    <col min="2908" max="2908" width="14.7109375" style="1" customWidth="1"/>
    <col min="2909" max="2909" width="11.140625" style="1" customWidth="1"/>
    <col min="2910" max="2910" width="16.140625" style="1" customWidth="1"/>
    <col min="2911" max="2911" width="11.140625" style="1" customWidth="1"/>
    <col min="2912" max="2912" width="16.140625" style="1" customWidth="1"/>
    <col min="2913" max="2913" width="11.140625" style="1" customWidth="1"/>
    <col min="2914" max="2914" width="14.5703125" style="1" customWidth="1"/>
    <col min="2915" max="2915" width="11.140625" style="1" customWidth="1"/>
    <col min="2916" max="2916" width="6.85546875" style="1" bestFit="1" customWidth="1"/>
    <col min="2917" max="2917" width="10.140625" style="1" bestFit="1" customWidth="1"/>
    <col min="2918" max="2918" width="7.42578125" style="1" customWidth="1"/>
    <col min="2919" max="2919" width="10.140625" style="1" bestFit="1" customWidth="1"/>
    <col min="2920" max="2920" width="6.85546875" style="1" bestFit="1" customWidth="1"/>
    <col min="2921" max="2921" width="9.28515625" style="1" customWidth="1"/>
    <col min="2922" max="2922" width="6.85546875" style="1" bestFit="1" customWidth="1"/>
    <col min="2923" max="2923" width="9.28515625" style="1" customWidth="1"/>
    <col min="2924" max="2924" width="11.140625" style="1" bestFit="1" customWidth="1"/>
    <col min="2925" max="2925" width="13.85546875" style="1" bestFit="1" customWidth="1"/>
    <col min="2926" max="2926" width="11.140625" style="1" customWidth="1"/>
    <col min="2927" max="2927" width="6.85546875" style="1" customWidth="1"/>
    <col min="2928" max="2928" width="9.140625" style="1"/>
    <col min="2929" max="2929" width="11.85546875" style="1" customWidth="1"/>
    <col min="2930" max="2930" width="12.140625" style="1" customWidth="1"/>
    <col min="2931" max="2931" width="15.7109375" style="1" customWidth="1"/>
    <col min="2932" max="2932" width="13.42578125" style="1" customWidth="1"/>
    <col min="2933" max="2933" width="11.7109375" style="1" customWidth="1"/>
    <col min="2934" max="2934" width="10.7109375" style="1" customWidth="1"/>
    <col min="2935" max="2940" width="9.140625" style="1"/>
    <col min="2941" max="2941" width="10.5703125" style="1" customWidth="1"/>
    <col min="2942" max="2942" width="10.7109375" style="1" customWidth="1"/>
    <col min="2943" max="2943" width="9.85546875" style="1" customWidth="1"/>
    <col min="2944" max="2944" width="9.140625" style="1"/>
    <col min="2945" max="2945" width="11.7109375" style="1" customWidth="1"/>
    <col min="2946" max="2946" width="12" style="1" customWidth="1"/>
    <col min="2947" max="3162" width="9.140625" style="1"/>
    <col min="3163" max="3163" width="19.42578125" style="1" customWidth="1"/>
    <col min="3164" max="3164" width="14.7109375" style="1" customWidth="1"/>
    <col min="3165" max="3165" width="11.140625" style="1" customWidth="1"/>
    <col min="3166" max="3166" width="16.140625" style="1" customWidth="1"/>
    <col min="3167" max="3167" width="11.140625" style="1" customWidth="1"/>
    <col min="3168" max="3168" width="16.140625" style="1" customWidth="1"/>
    <col min="3169" max="3169" width="11.140625" style="1" customWidth="1"/>
    <col min="3170" max="3170" width="14.5703125" style="1" customWidth="1"/>
    <col min="3171" max="3171" width="11.140625" style="1" customWidth="1"/>
    <col min="3172" max="3172" width="6.85546875" style="1" bestFit="1" customWidth="1"/>
    <col min="3173" max="3173" width="10.140625" style="1" bestFit="1" customWidth="1"/>
    <col min="3174" max="3174" width="7.42578125" style="1" customWidth="1"/>
    <col min="3175" max="3175" width="10.140625" style="1" bestFit="1" customWidth="1"/>
    <col min="3176" max="3176" width="6.85546875" style="1" bestFit="1" customWidth="1"/>
    <col min="3177" max="3177" width="9.28515625" style="1" customWidth="1"/>
    <col min="3178" max="3178" width="6.85546875" style="1" bestFit="1" customWidth="1"/>
    <col min="3179" max="3179" width="9.28515625" style="1" customWidth="1"/>
    <col min="3180" max="3180" width="11.140625" style="1" bestFit="1" customWidth="1"/>
    <col min="3181" max="3181" width="13.85546875" style="1" bestFit="1" customWidth="1"/>
    <col min="3182" max="3182" width="11.140625" style="1" customWidth="1"/>
    <col min="3183" max="3183" width="6.85546875" style="1" customWidth="1"/>
    <col min="3184" max="3184" width="9.140625" style="1"/>
    <col min="3185" max="3185" width="11.85546875" style="1" customWidth="1"/>
    <col min="3186" max="3186" width="12.140625" style="1" customWidth="1"/>
    <col min="3187" max="3187" width="15.7109375" style="1" customWidth="1"/>
    <col min="3188" max="3188" width="13.42578125" style="1" customWidth="1"/>
    <col min="3189" max="3189" width="11.7109375" style="1" customWidth="1"/>
    <col min="3190" max="3190" width="10.7109375" style="1" customWidth="1"/>
    <col min="3191" max="3196" width="9.140625" style="1"/>
    <col min="3197" max="3197" width="10.5703125" style="1" customWidth="1"/>
    <col min="3198" max="3198" width="10.7109375" style="1" customWidth="1"/>
    <col min="3199" max="3199" width="9.85546875" style="1" customWidth="1"/>
    <col min="3200" max="3200" width="9.140625" style="1"/>
    <col min="3201" max="3201" width="11.7109375" style="1" customWidth="1"/>
    <col min="3202" max="3202" width="12" style="1" customWidth="1"/>
    <col min="3203" max="3418" width="9.140625" style="1"/>
    <col min="3419" max="3419" width="19.42578125" style="1" customWidth="1"/>
    <col min="3420" max="3420" width="14.7109375" style="1" customWidth="1"/>
    <col min="3421" max="3421" width="11.140625" style="1" customWidth="1"/>
    <col min="3422" max="3422" width="16.140625" style="1" customWidth="1"/>
    <col min="3423" max="3423" width="11.140625" style="1" customWidth="1"/>
    <col min="3424" max="3424" width="16.140625" style="1" customWidth="1"/>
    <col min="3425" max="3425" width="11.140625" style="1" customWidth="1"/>
    <col min="3426" max="3426" width="14.5703125" style="1" customWidth="1"/>
    <col min="3427" max="3427" width="11.140625" style="1" customWidth="1"/>
    <col min="3428" max="3428" width="6.85546875" style="1" bestFit="1" customWidth="1"/>
    <col min="3429" max="3429" width="10.140625" style="1" bestFit="1" customWidth="1"/>
    <col min="3430" max="3430" width="7.42578125" style="1" customWidth="1"/>
    <col min="3431" max="3431" width="10.140625" style="1" bestFit="1" customWidth="1"/>
    <col min="3432" max="3432" width="6.85546875" style="1" bestFit="1" customWidth="1"/>
    <col min="3433" max="3433" width="9.28515625" style="1" customWidth="1"/>
    <col min="3434" max="3434" width="6.85546875" style="1" bestFit="1" customWidth="1"/>
    <col min="3435" max="3435" width="9.28515625" style="1" customWidth="1"/>
    <col min="3436" max="3436" width="11.140625" style="1" bestFit="1" customWidth="1"/>
    <col min="3437" max="3437" width="13.85546875" style="1" bestFit="1" customWidth="1"/>
    <col min="3438" max="3438" width="11.140625" style="1" customWidth="1"/>
    <col min="3439" max="3439" width="6.85546875" style="1" customWidth="1"/>
    <col min="3440" max="3440" width="9.140625" style="1"/>
    <col min="3441" max="3441" width="11.85546875" style="1" customWidth="1"/>
    <col min="3442" max="3442" width="12.140625" style="1" customWidth="1"/>
    <col min="3443" max="3443" width="15.7109375" style="1" customWidth="1"/>
    <col min="3444" max="3444" width="13.42578125" style="1" customWidth="1"/>
    <col min="3445" max="3445" width="11.7109375" style="1" customWidth="1"/>
    <col min="3446" max="3446" width="10.7109375" style="1" customWidth="1"/>
    <col min="3447" max="3452" width="9.140625" style="1"/>
    <col min="3453" max="3453" width="10.5703125" style="1" customWidth="1"/>
    <col min="3454" max="3454" width="10.7109375" style="1" customWidth="1"/>
    <col min="3455" max="3455" width="9.85546875" style="1" customWidth="1"/>
    <col min="3456" max="3456" width="9.140625" style="1"/>
    <col min="3457" max="3457" width="11.7109375" style="1" customWidth="1"/>
    <col min="3458" max="3458" width="12" style="1" customWidth="1"/>
    <col min="3459" max="3674" width="9.140625" style="1"/>
    <col min="3675" max="3675" width="19.42578125" style="1" customWidth="1"/>
    <col min="3676" max="3676" width="14.7109375" style="1" customWidth="1"/>
    <col min="3677" max="3677" width="11.140625" style="1" customWidth="1"/>
    <col min="3678" max="3678" width="16.140625" style="1" customWidth="1"/>
    <col min="3679" max="3679" width="11.140625" style="1" customWidth="1"/>
    <col min="3680" max="3680" width="16.140625" style="1" customWidth="1"/>
    <col min="3681" max="3681" width="11.140625" style="1" customWidth="1"/>
    <col min="3682" max="3682" width="14.5703125" style="1" customWidth="1"/>
    <col min="3683" max="3683" width="11.140625" style="1" customWidth="1"/>
    <col min="3684" max="3684" width="6.85546875" style="1" bestFit="1" customWidth="1"/>
    <col min="3685" max="3685" width="10.140625" style="1" bestFit="1" customWidth="1"/>
    <col min="3686" max="3686" width="7.42578125" style="1" customWidth="1"/>
    <col min="3687" max="3687" width="10.140625" style="1" bestFit="1" customWidth="1"/>
    <col min="3688" max="3688" width="6.85546875" style="1" bestFit="1" customWidth="1"/>
    <col min="3689" max="3689" width="9.28515625" style="1" customWidth="1"/>
    <col min="3690" max="3690" width="6.85546875" style="1" bestFit="1" customWidth="1"/>
    <col min="3691" max="3691" width="9.28515625" style="1" customWidth="1"/>
    <col min="3692" max="3692" width="11.140625" style="1" bestFit="1" customWidth="1"/>
    <col min="3693" max="3693" width="13.85546875" style="1" bestFit="1" customWidth="1"/>
    <col min="3694" max="3694" width="11.140625" style="1" customWidth="1"/>
    <col min="3695" max="3695" width="6.85546875" style="1" customWidth="1"/>
    <col min="3696" max="3696" width="9.140625" style="1"/>
    <col min="3697" max="3697" width="11.85546875" style="1" customWidth="1"/>
    <col min="3698" max="3698" width="12.140625" style="1" customWidth="1"/>
    <col min="3699" max="3699" width="15.7109375" style="1" customWidth="1"/>
    <col min="3700" max="3700" width="13.42578125" style="1" customWidth="1"/>
    <col min="3701" max="3701" width="11.7109375" style="1" customWidth="1"/>
    <col min="3702" max="3702" width="10.7109375" style="1" customWidth="1"/>
    <col min="3703" max="3708" width="9.140625" style="1"/>
    <col min="3709" max="3709" width="10.5703125" style="1" customWidth="1"/>
    <col min="3710" max="3710" width="10.7109375" style="1" customWidth="1"/>
    <col min="3711" max="3711" width="9.85546875" style="1" customWidth="1"/>
    <col min="3712" max="3712" width="9.140625" style="1"/>
    <col min="3713" max="3713" width="11.7109375" style="1" customWidth="1"/>
    <col min="3714" max="3714" width="12" style="1" customWidth="1"/>
    <col min="3715" max="3930" width="9.140625" style="1"/>
    <col min="3931" max="3931" width="19.42578125" style="1" customWidth="1"/>
    <col min="3932" max="3932" width="14.7109375" style="1" customWidth="1"/>
    <col min="3933" max="3933" width="11.140625" style="1" customWidth="1"/>
    <col min="3934" max="3934" width="16.140625" style="1" customWidth="1"/>
    <col min="3935" max="3935" width="11.140625" style="1" customWidth="1"/>
    <col min="3936" max="3936" width="16.140625" style="1" customWidth="1"/>
    <col min="3937" max="3937" width="11.140625" style="1" customWidth="1"/>
    <col min="3938" max="3938" width="14.5703125" style="1" customWidth="1"/>
    <col min="3939" max="3939" width="11.140625" style="1" customWidth="1"/>
    <col min="3940" max="3940" width="6.85546875" style="1" bestFit="1" customWidth="1"/>
    <col min="3941" max="3941" width="10.140625" style="1" bestFit="1" customWidth="1"/>
    <col min="3942" max="3942" width="7.42578125" style="1" customWidth="1"/>
    <col min="3943" max="3943" width="10.140625" style="1" bestFit="1" customWidth="1"/>
    <col min="3944" max="3944" width="6.85546875" style="1" bestFit="1" customWidth="1"/>
    <col min="3945" max="3945" width="9.28515625" style="1" customWidth="1"/>
    <col min="3946" max="3946" width="6.85546875" style="1" bestFit="1" customWidth="1"/>
    <col min="3947" max="3947" width="9.28515625" style="1" customWidth="1"/>
    <col min="3948" max="3948" width="11.140625" style="1" bestFit="1" customWidth="1"/>
    <col min="3949" max="3949" width="13.85546875" style="1" bestFit="1" customWidth="1"/>
    <col min="3950" max="3950" width="11.140625" style="1" customWidth="1"/>
    <col min="3951" max="3951" width="6.85546875" style="1" customWidth="1"/>
    <col min="3952" max="3952" width="9.140625" style="1"/>
    <col min="3953" max="3953" width="11.85546875" style="1" customWidth="1"/>
    <col min="3954" max="3954" width="12.140625" style="1" customWidth="1"/>
    <col min="3955" max="3955" width="15.7109375" style="1" customWidth="1"/>
    <col min="3956" max="3956" width="13.42578125" style="1" customWidth="1"/>
    <col min="3957" max="3957" width="11.7109375" style="1" customWidth="1"/>
    <col min="3958" max="3958" width="10.7109375" style="1" customWidth="1"/>
    <col min="3959" max="3964" width="9.140625" style="1"/>
    <col min="3965" max="3965" width="10.5703125" style="1" customWidth="1"/>
    <col min="3966" max="3966" width="10.7109375" style="1" customWidth="1"/>
    <col min="3967" max="3967" width="9.85546875" style="1" customWidth="1"/>
    <col min="3968" max="3968" width="9.140625" style="1"/>
    <col min="3969" max="3969" width="11.7109375" style="1" customWidth="1"/>
    <col min="3970" max="3970" width="12" style="1" customWidth="1"/>
    <col min="3971" max="4186" width="9.140625" style="1"/>
    <col min="4187" max="4187" width="19.42578125" style="1" customWidth="1"/>
    <col min="4188" max="4188" width="14.7109375" style="1" customWidth="1"/>
    <col min="4189" max="4189" width="11.140625" style="1" customWidth="1"/>
    <col min="4190" max="4190" width="16.140625" style="1" customWidth="1"/>
    <col min="4191" max="4191" width="11.140625" style="1" customWidth="1"/>
    <col min="4192" max="4192" width="16.140625" style="1" customWidth="1"/>
    <col min="4193" max="4193" width="11.140625" style="1" customWidth="1"/>
    <col min="4194" max="4194" width="14.5703125" style="1" customWidth="1"/>
    <col min="4195" max="4195" width="11.140625" style="1" customWidth="1"/>
    <col min="4196" max="4196" width="6.85546875" style="1" bestFit="1" customWidth="1"/>
    <col min="4197" max="4197" width="10.140625" style="1" bestFit="1" customWidth="1"/>
    <col min="4198" max="4198" width="7.42578125" style="1" customWidth="1"/>
    <col min="4199" max="4199" width="10.140625" style="1" bestFit="1" customWidth="1"/>
    <col min="4200" max="4200" width="6.85546875" style="1" bestFit="1" customWidth="1"/>
    <col min="4201" max="4201" width="9.28515625" style="1" customWidth="1"/>
    <col min="4202" max="4202" width="6.85546875" style="1" bestFit="1" customWidth="1"/>
    <col min="4203" max="4203" width="9.28515625" style="1" customWidth="1"/>
    <col min="4204" max="4204" width="11.140625" style="1" bestFit="1" customWidth="1"/>
    <col min="4205" max="4205" width="13.85546875" style="1" bestFit="1" customWidth="1"/>
    <col min="4206" max="4206" width="11.140625" style="1" customWidth="1"/>
    <col min="4207" max="4207" width="6.85546875" style="1" customWidth="1"/>
    <col min="4208" max="4208" width="9.140625" style="1"/>
    <col min="4209" max="4209" width="11.85546875" style="1" customWidth="1"/>
    <col min="4210" max="4210" width="12.140625" style="1" customWidth="1"/>
    <col min="4211" max="4211" width="15.7109375" style="1" customWidth="1"/>
    <col min="4212" max="4212" width="13.42578125" style="1" customWidth="1"/>
    <col min="4213" max="4213" width="11.7109375" style="1" customWidth="1"/>
    <col min="4214" max="4214" width="10.7109375" style="1" customWidth="1"/>
    <col min="4215" max="4220" width="9.140625" style="1"/>
    <col min="4221" max="4221" width="10.5703125" style="1" customWidth="1"/>
    <col min="4222" max="4222" width="10.7109375" style="1" customWidth="1"/>
    <col min="4223" max="4223" width="9.85546875" style="1" customWidth="1"/>
    <col min="4224" max="4224" width="9.140625" style="1"/>
    <col min="4225" max="4225" width="11.7109375" style="1" customWidth="1"/>
    <col min="4226" max="4226" width="12" style="1" customWidth="1"/>
    <col min="4227" max="4442" width="9.140625" style="1"/>
    <col min="4443" max="4443" width="19.42578125" style="1" customWidth="1"/>
    <col min="4444" max="4444" width="14.7109375" style="1" customWidth="1"/>
    <col min="4445" max="4445" width="11.140625" style="1" customWidth="1"/>
    <col min="4446" max="4446" width="16.140625" style="1" customWidth="1"/>
    <col min="4447" max="4447" width="11.140625" style="1" customWidth="1"/>
    <col min="4448" max="4448" width="16.140625" style="1" customWidth="1"/>
    <col min="4449" max="4449" width="11.140625" style="1" customWidth="1"/>
    <col min="4450" max="4450" width="14.5703125" style="1" customWidth="1"/>
    <col min="4451" max="4451" width="11.140625" style="1" customWidth="1"/>
    <col min="4452" max="4452" width="6.85546875" style="1" bestFit="1" customWidth="1"/>
    <col min="4453" max="4453" width="10.140625" style="1" bestFit="1" customWidth="1"/>
    <col min="4454" max="4454" width="7.42578125" style="1" customWidth="1"/>
    <col min="4455" max="4455" width="10.140625" style="1" bestFit="1" customWidth="1"/>
    <col min="4456" max="4456" width="6.85546875" style="1" bestFit="1" customWidth="1"/>
    <col min="4457" max="4457" width="9.28515625" style="1" customWidth="1"/>
    <col min="4458" max="4458" width="6.85546875" style="1" bestFit="1" customWidth="1"/>
    <col min="4459" max="4459" width="9.28515625" style="1" customWidth="1"/>
    <col min="4460" max="4460" width="11.140625" style="1" bestFit="1" customWidth="1"/>
    <col min="4461" max="4461" width="13.85546875" style="1" bestFit="1" customWidth="1"/>
    <col min="4462" max="4462" width="11.140625" style="1" customWidth="1"/>
    <col min="4463" max="4463" width="6.85546875" style="1" customWidth="1"/>
    <col min="4464" max="4464" width="9.140625" style="1"/>
    <col min="4465" max="4465" width="11.85546875" style="1" customWidth="1"/>
    <col min="4466" max="4466" width="12.140625" style="1" customWidth="1"/>
    <col min="4467" max="4467" width="15.7109375" style="1" customWidth="1"/>
    <col min="4468" max="4468" width="13.42578125" style="1" customWidth="1"/>
    <col min="4469" max="4469" width="11.7109375" style="1" customWidth="1"/>
    <col min="4470" max="4470" width="10.7109375" style="1" customWidth="1"/>
    <col min="4471" max="4476" width="9.140625" style="1"/>
    <col min="4477" max="4477" width="10.5703125" style="1" customWidth="1"/>
    <col min="4478" max="4478" width="10.7109375" style="1" customWidth="1"/>
    <col min="4479" max="4479" width="9.85546875" style="1" customWidth="1"/>
    <col min="4480" max="4480" width="9.140625" style="1"/>
    <col min="4481" max="4481" width="11.7109375" style="1" customWidth="1"/>
    <col min="4482" max="4482" width="12" style="1" customWidth="1"/>
    <col min="4483" max="4698" width="9.140625" style="1"/>
    <col min="4699" max="4699" width="19.42578125" style="1" customWidth="1"/>
    <col min="4700" max="4700" width="14.7109375" style="1" customWidth="1"/>
    <col min="4701" max="4701" width="11.140625" style="1" customWidth="1"/>
    <col min="4702" max="4702" width="16.140625" style="1" customWidth="1"/>
    <col min="4703" max="4703" width="11.140625" style="1" customWidth="1"/>
    <col min="4704" max="4704" width="16.140625" style="1" customWidth="1"/>
    <col min="4705" max="4705" width="11.140625" style="1" customWidth="1"/>
    <col min="4706" max="4706" width="14.5703125" style="1" customWidth="1"/>
    <col min="4707" max="4707" width="11.140625" style="1" customWidth="1"/>
    <col min="4708" max="4708" width="6.85546875" style="1" bestFit="1" customWidth="1"/>
    <col min="4709" max="4709" width="10.140625" style="1" bestFit="1" customWidth="1"/>
    <col min="4710" max="4710" width="7.42578125" style="1" customWidth="1"/>
    <col min="4711" max="4711" width="10.140625" style="1" bestFit="1" customWidth="1"/>
    <col min="4712" max="4712" width="6.85546875" style="1" bestFit="1" customWidth="1"/>
    <col min="4713" max="4713" width="9.28515625" style="1" customWidth="1"/>
    <col min="4714" max="4714" width="6.85546875" style="1" bestFit="1" customWidth="1"/>
    <col min="4715" max="4715" width="9.28515625" style="1" customWidth="1"/>
    <col min="4716" max="4716" width="11.140625" style="1" bestFit="1" customWidth="1"/>
    <col min="4717" max="4717" width="13.85546875" style="1" bestFit="1" customWidth="1"/>
    <col min="4718" max="4718" width="11.140625" style="1" customWidth="1"/>
    <col min="4719" max="4719" width="6.85546875" style="1" customWidth="1"/>
    <col min="4720" max="4720" width="9.140625" style="1"/>
    <col min="4721" max="4721" width="11.85546875" style="1" customWidth="1"/>
    <col min="4722" max="4722" width="12.140625" style="1" customWidth="1"/>
    <col min="4723" max="4723" width="15.7109375" style="1" customWidth="1"/>
    <col min="4724" max="4724" width="13.42578125" style="1" customWidth="1"/>
    <col min="4725" max="4725" width="11.7109375" style="1" customWidth="1"/>
    <col min="4726" max="4726" width="10.7109375" style="1" customWidth="1"/>
    <col min="4727" max="4732" width="9.140625" style="1"/>
    <col min="4733" max="4733" width="10.5703125" style="1" customWidth="1"/>
    <col min="4734" max="4734" width="10.7109375" style="1" customWidth="1"/>
    <col min="4735" max="4735" width="9.85546875" style="1" customWidth="1"/>
    <col min="4736" max="4736" width="9.140625" style="1"/>
    <col min="4737" max="4737" width="11.7109375" style="1" customWidth="1"/>
    <col min="4738" max="4738" width="12" style="1" customWidth="1"/>
    <col min="4739" max="4954" width="9.140625" style="1"/>
    <col min="4955" max="4955" width="19.42578125" style="1" customWidth="1"/>
    <col min="4956" max="4956" width="14.7109375" style="1" customWidth="1"/>
    <col min="4957" max="4957" width="11.140625" style="1" customWidth="1"/>
    <col min="4958" max="4958" width="16.140625" style="1" customWidth="1"/>
    <col min="4959" max="4959" width="11.140625" style="1" customWidth="1"/>
    <col min="4960" max="4960" width="16.140625" style="1" customWidth="1"/>
    <col min="4961" max="4961" width="11.140625" style="1" customWidth="1"/>
    <col min="4962" max="4962" width="14.5703125" style="1" customWidth="1"/>
    <col min="4963" max="4963" width="11.140625" style="1" customWidth="1"/>
    <col min="4964" max="4964" width="6.85546875" style="1" bestFit="1" customWidth="1"/>
    <col min="4965" max="4965" width="10.140625" style="1" bestFit="1" customWidth="1"/>
    <col min="4966" max="4966" width="7.42578125" style="1" customWidth="1"/>
    <col min="4967" max="4967" width="10.140625" style="1" bestFit="1" customWidth="1"/>
    <col min="4968" max="4968" width="6.85546875" style="1" bestFit="1" customWidth="1"/>
    <col min="4969" max="4969" width="9.28515625" style="1" customWidth="1"/>
    <col min="4970" max="4970" width="6.85546875" style="1" bestFit="1" customWidth="1"/>
    <col min="4971" max="4971" width="9.28515625" style="1" customWidth="1"/>
    <col min="4972" max="4972" width="11.140625" style="1" bestFit="1" customWidth="1"/>
    <col min="4973" max="4973" width="13.85546875" style="1" bestFit="1" customWidth="1"/>
    <col min="4974" max="4974" width="11.140625" style="1" customWidth="1"/>
    <col min="4975" max="4975" width="6.85546875" style="1" customWidth="1"/>
    <col min="4976" max="4976" width="9.140625" style="1"/>
    <col min="4977" max="4977" width="11.85546875" style="1" customWidth="1"/>
    <col min="4978" max="4978" width="12.140625" style="1" customWidth="1"/>
    <col min="4979" max="4979" width="15.7109375" style="1" customWidth="1"/>
    <col min="4980" max="4980" width="13.42578125" style="1" customWidth="1"/>
    <col min="4981" max="4981" width="11.7109375" style="1" customWidth="1"/>
    <col min="4982" max="4982" width="10.7109375" style="1" customWidth="1"/>
    <col min="4983" max="4988" width="9.140625" style="1"/>
    <col min="4989" max="4989" width="10.5703125" style="1" customWidth="1"/>
    <col min="4990" max="4990" width="10.7109375" style="1" customWidth="1"/>
    <col min="4991" max="4991" width="9.85546875" style="1" customWidth="1"/>
    <col min="4992" max="4992" width="9.140625" style="1"/>
    <col min="4993" max="4993" width="11.7109375" style="1" customWidth="1"/>
    <col min="4994" max="4994" width="12" style="1" customWidth="1"/>
    <col min="4995" max="5210" width="9.140625" style="1"/>
    <col min="5211" max="5211" width="19.42578125" style="1" customWidth="1"/>
    <col min="5212" max="5212" width="14.7109375" style="1" customWidth="1"/>
    <col min="5213" max="5213" width="11.140625" style="1" customWidth="1"/>
    <col min="5214" max="5214" width="16.140625" style="1" customWidth="1"/>
    <col min="5215" max="5215" width="11.140625" style="1" customWidth="1"/>
    <col min="5216" max="5216" width="16.140625" style="1" customWidth="1"/>
    <col min="5217" max="5217" width="11.140625" style="1" customWidth="1"/>
    <col min="5218" max="5218" width="14.5703125" style="1" customWidth="1"/>
    <col min="5219" max="5219" width="11.140625" style="1" customWidth="1"/>
    <col min="5220" max="5220" width="6.85546875" style="1" bestFit="1" customWidth="1"/>
    <col min="5221" max="5221" width="10.140625" style="1" bestFit="1" customWidth="1"/>
    <col min="5222" max="5222" width="7.42578125" style="1" customWidth="1"/>
    <col min="5223" max="5223" width="10.140625" style="1" bestFit="1" customWidth="1"/>
    <col min="5224" max="5224" width="6.85546875" style="1" bestFit="1" customWidth="1"/>
    <col min="5225" max="5225" width="9.28515625" style="1" customWidth="1"/>
    <col min="5226" max="5226" width="6.85546875" style="1" bestFit="1" customWidth="1"/>
    <col min="5227" max="5227" width="9.28515625" style="1" customWidth="1"/>
    <col min="5228" max="5228" width="11.140625" style="1" bestFit="1" customWidth="1"/>
    <col min="5229" max="5229" width="13.85546875" style="1" bestFit="1" customWidth="1"/>
    <col min="5230" max="5230" width="11.140625" style="1" customWidth="1"/>
    <col min="5231" max="5231" width="6.85546875" style="1" customWidth="1"/>
    <col min="5232" max="5232" width="9.140625" style="1"/>
    <col min="5233" max="5233" width="11.85546875" style="1" customWidth="1"/>
    <col min="5234" max="5234" width="12.140625" style="1" customWidth="1"/>
    <col min="5235" max="5235" width="15.7109375" style="1" customWidth="1"/>
    <col min="5236" max="5236" width="13.42578125" style="1" customWidth="1"/>
    <col min="5237" max="5237" width="11.7109375" style="1" customWidth="1"/>
    <col min="5238" max="5238" width="10.7109375" style="1" customWidth="1"/>
    <col min="5239" max="5244" width="9.140625" style="1"/>
    <col min="5245" max="5245" width="10.5703125" style="1" customWidth="1"/>
    <col min="5246" max="5246" width="10.7109375" style="1" customWidth="1"/>
    <col min="5247" max="5247" width="9.85546875" style="1" customWidth="1"/>
    <col min="5248" max="5248" width="9.140625" style="1"/>
    <col min="5249" max="5249" width="11.7109375" style="1" customWidth="1"/>
    <col min="5250" max="5250" width="12" style="1" customWidth="1"/>
    <col min="5251" max="5466" width="9.140625" style="1"/>
    <col min="5467" max="5467" width="19.42578125" style="1" customWidth="1"/>
    <col min="5468" max="5468" width="14.7109375" style="1" customWidth="1"/>
    <col min="5469" max="5469" width="11.140625" style="1" customWidth="1"/>
    <col min="5470" max="5470" width="16.140625" style="1" customWidth="1"/>
    <col min="5471" max="5471" width="11.140625" style="1" customWidth="1"/>
    <col min="5472" max="5472" width="16.140625" style="1" customWidth="1"/>
    <col min="5473" max="5473" width="11.140625" style="1" customWidth="1"/>
    <col min="5474" max="5474" width="14.5703125" style="1" customWidth="1"/>
    <col min="5475" max="5475" width="11.140625" style="1" customWidth="1"/>
    <col min="5476" max="5476" width="6.85546875" style="1" bestFit="1" customWidth="1"/>
    <col min="5477" max="5477" width="10.140625" style="1" bestFit="1" customWidth="1"/>
    <col min="5478" max="5478" width="7.42578125" style="1" customWidth="1"/>
    <col min="5479" max="5479" width="10.140625" style="1" bestFit="1" customWidth="1"/>
    <col min="5480" max="5480" width="6.85546875" style="1" bestFit="1" customWidth="1"/>
    <col min="5481" max="5481" width="9.28515625" style="1" customWidth="1"/>
    <col min="5482" max="5482" width="6.85546875" style="1" bestFit="1" customWidth="1"/>
    <col min="5483" max="5483" width="9.28515625" style="1" customWidth="1"/>
    <col min="5484" max="5484" width="11.140625" style="1" bestFit="1" customWidth="1"/>
    <col min="5485" max="5485" width="13.85546875" style="1" bestFit="1" customWidth="1"/>
    <col min="5486" max="5486" width="11.140625" style="1" customWidth="1"/>
    <col min="5487" max="5487" width="6.85546875" style="1" customWidth="1"/>
    <col min="5488" max="5488" width="9.140625" style="1"/>
    <col min="5489" max="5489" width="11.85546875" style="1" customWidth="1"/>
    <col min="5490" max="5490" width="12.140625" style="1" customWidth="1"/>
    <col min="5491" max="5491" width="15.7109375" style="1" customWidth="1"/>
    <col min="5492" max="5492" width="13.42578125" style="1" customWidth="1"/>
    <col min="5493" max="5493" width="11.7109375" style="1" customWidth="1"/>
    <col min="5494" max="5494" width="10.7109375" style="1" customWidth="1"/>
    <col min="5495" max="5500" width="9.140625" style="1"/>
    <col min="5501" max="5501" width="10.5703125" style="1" customWidth="1"/>
    <col min="5502" max="5502" width="10.7109375" style="1" customWidth="1"/>
    <col min="5503" max="5503" width="9.85546875" style="1" customWidth="1"/>
    <col min="5504" max="5504" width="9.140625" style="1"/>
    <col min="5505" max="5505" width="11.7109375" style="1" customWidth="1"/>
    <col min="5506" max="5506" width="12" style="1" customWidth="1"/>
    <col min="5507" max="5722" width="9.140625" style="1"/>
    <col min="5723" max="5723" width="19.42578125" style="1" customWidth="1"/>
    <col min="5724" max="5724" width="14.7109375" style="1" customWidth="1"/>
    <col min="5725" max="5725" width="11.140625" style="1" customWidth="1"/>
    <col min="5726" max="5726" width="16.140625" style="1" customWidth="1"/>
    <col min="5727" max="5727" width="11.140625" style="1" customWidth="1"/>
    <col min="5728" max="5728" width="16.140625" style="1" customWidth="1"/>
    <col min="5729" max="5729" width="11.140625" style="1" customWidth="1"/>
    <col min="5730" max="5730" width="14.5703125" style="1" customWidth="1"/>
    <col min="5731" max="5731" width="11.140625" style="1" customWidth="1"/>
    <col min="5732" max="5732" width="6.85546875" style="1" bestFit="1" customWidth="1"/>
    <col min="5733" max="5733" width="10.140625" style="1" bestFit="1" customWidth="1"/>
    <col min="5734" max="5734" width="7.42578125" style="1" customWidth="1"/>
    <col min="5735" max="5735" width="10.140625" style="1" bestFit="1" customWidth="1"/>
    <col min="5736" max="5736" width="6.85546875" style="1" bestFit="1" customWidth="1"/>
    <col min="5737" max="5737" width="9.28515625" style="1" customWidth="1"/>
    <col min="5738" max="5738" width="6.85546875" style="1" bestFit="1" customWidth="1"/>
    <col min="5739" max="5739" width="9.28515625" style="1" customWidth="1"/>
    <col min="5740" max="5740" width="11.140625" style="1" bestFit="1" customWidth="1"/>
    <col min="5741" max="5741" width="13.85546875" style="1" bestFit="1" customWidth="1"/>
    <col min="5742" max="5742" width="11.140625" style="1" customWidth="1"/>
    <col min="5743" max="5743" width="6.85546875" style="1" customWidth="1"/>
    <col min="5744" max="5744" width="9.140625" style="1"/>
    <col min="5745" max="5745" width="11.85546875" style="1" customWidth="1"/>
    <col min="5746" max="5746" width="12.140625" style="1" customWidth="1"/>
    <col min="5747" max="5747" width="15.7109375" style="1" customWidth="1"/>
    <col min="5748" max="5748" width="13.42578125" style="1" customWidth="1"/>
    <col min="5749" max="5749" width="11.7109375" style="1" customWidth="1"/>
    <col min="5750" max="5750" width="10.7109375" style="1" customWidth="1"/>
    <col min="5751" max="5756" width="9.140625" style="1"/>
    <col min="5757" max="5757" width="10.5703125" style="1" customWidth="1"/>
    <col min="5758" max="5758" width="10.7109375" style="1" customWidth="1"/>
    <col min="5759" max="5759" width="9.85546875" style="1" customWidth="1"/>
    <col min="5760" max="5760" width="9.140625" style="1"/>
    <col min="5761" max="5761" width="11.7109375" style="1" customWidth="1"/>
    <col min="5762" max="5762" width="12" style="1" customWidth="1"/>
    <col min="5763" max="5978" width="9.140625" style="1"/>
    <col min="5979" max="5979" width="19.42578125" style="1" customWidth="1"/>
    <col min="5980" max="5980" width="14.7109375" style="1" customWidth="1"/>
    <col min="5981" max="5981" width="11.140625" style="1" customWidth="1"/>
    <col min="5982" max="5982" width="16.140625" style="1" customWidth="1"/>
    <col min="5983" max="5983" width="11.140625" style="1" customWidth="1"/>
    <col min="5984" max="5984" width="16.140625" style="1" customWidth="1"/>
    <col min="5985" max="5985" width="11.140625" style="1" customWidth="1"/>
    <col min="5986" max="5986" width="14.5703125" style="1" customWidth="1"/>
    <col min="5987" max="5987" width="11.140625" style="1" customWidth="1"/>
    <col min="5988" max="5988" width="6.85546875" style="1" bestFit="1" customWidth="1"/>
    <col min="5989" max="5989" width="10.140625" style="1" bestFit="1" customWidth="1"/>
    <col min="5990" max="5990" width="7.42578125" style="1" customWidth="1"/>
    <col min="5991" max="5991" width="10.140625" style="1" bestFit="1" customWidth="1"/>
    <col min="5992" max="5992" width="6.85546875" style="1" bestFit="1" customWidth="1"/>
    <col min="5993" max="5993" width="9.28515625" style="1" customWidth="1"/>
    <col min="5994" max="5994" width="6.85546875" style="1" bestFit="1" customWidth="1"/>
    <col min="5995" max="5995" width="9.28515625" style="1" customWidth="1"/>
    <col min="5996" max="5996" width="11.140625" style="1" bestFit="1" customWidth="1"/>
    <col min="5997" max="5997" width="13.85546875" style="1" bestFit="1" customWidth="1"/>
    <col min="5998" max="5998" width="11.140625" style="1" customWidth="1"/>
    <col min="5999" max="5999" width="6.85546875" style="1" customWidth="1"/>
    <col min="6000" max="6000" width="9.140625" style="1"/>
    <col min="6001" max="6001" width="11.85546875" style="1" customWidth="1"/>
    <col min="6002" max="6002" width="12.140625" style="1" customWidth="1"/>
    <col min="6003" max="6003" width="15.7109375" style="1" customWidth="1"/>
    <col min="6004" max="6004" width="13.42578125" style="1" customWidth="1"/>
    <col min="6005" max="6005" width="11.7109375" style="1" customWidth="1"/>
    <col min="6006" max="6006" width="10.7109375" style="1" customWidth="1"/>
    <col min="6007" max="6012" width="9.140625" style="1"/>
    <col min="6013" max="6013" width="10.5703125" style="1" customWidth="1"/>
    <col min="6014" max="6014" width="10.7109375" style="1" customWidth="1"/>
    <col min="6015" max="6015" width="9.85546875" style="1" customWidth="1"/>
    <col min="6016" max="6016" width="9.140625" style="1"/>
    <col min="6017" max="6017" width="11.7109375" style="1" customWidth="1"/>
    <col min="6018" max="6018" width="12" style="1" customWidth="1"/>
    <col min="6019" max="6234" width="9.140625" style="1"/>
    <col min="6235" max="6235" width="19.42578125" style="1" customWidth="1"/>
    <col min="6236" max="6236" width="14.7109375" style="1" customWidth="1"/>
    <col min="6237" max="6237" width="11.140625" style="1" customWidth="1"/>
    <col min="6238" max="6238" width="16.140625" style="1" customWidth="1"/>
    <col min="6239" max="6239" width="11.140625" style="1" customWidth="1"/>
    <col min="6240" max="6240" width="16.140625" style="1" customWidth="1"/>
    <col min="6241" max="6241" width="11.140625" style="1" customWidth="1"/>
    <col min="6242" max="6242" width="14.5703125" style="1" customWidth="1"/>
    <col min="6243" max="6243" width="11.140625" style="1" customWidth="1"/>
    <col min="6244" max="6244" width="6.85546875" style="1" bestFit="1" customWidth="1"/>
    <col min="6245" max="6245" width="10.140625" style="1" bestFit="1" customWidth="1"/>
    <col min="6246" max="6246" width="7.42578125" style="1" customWidth="1"/>
    <col min="6247" max="6247" width="10.140625" style="1" bestFit="1" customWidth="1"/>
    <col min="6248" max="6248" width="6.85546875" style="1" bestFit="1" customWidth="1"/>
    <col min="6249" max="6249" width="9.28515625" style="1" customWidth="1"/>
    <col min="6250" max="6250" width="6.85546875" style="1" bestFit="1" customWidth="1"/>
    <col min="6251" max="6251" width="9.28515625" style="1" customWidth="1"/>
    <col min="6252" max="6252" width="11.140625" style="1" bestFit="1" customWidth="1"/>
    <col min="6253" max="6253" width="13.85546875" style="1" bestFit="1" customWidth="1"/>
    <col min="6254" max="6254" width="11.140625" style="1" customWidth="1"/>
    <col min="6255" max="6255" width="6.85546875" style="1" customWidth="1"/>
    <col min="6256" max="6256" width="9.140625" style="1"/>
    <col min="6257" max="6257" width="11.85546875" style="1" customWidth="1"/>
    <col min="6258" max="6258" width="12.140625" style="1" customWidth="1"/>
    <col min="6259" max="6259" width="15.7109375" style="1" customWidth="1"/>
    <col min="6260" max="6260" width="13.42578125" style="1" customWidth="1"/>
    <col min="6261" max="6261" width="11.7109375" style="1" customWidth="1"/>
    <col min="6262" max="6262" width="10.7109375" style="1" customWidth="1"/>
    <col min="6263" max="6268" width="9.140625" style="1"/>
    <col min="6269" max="6269" width="10.5703125" style="1" customWidth="1"/>
    <col min="6270" max="6270" width="10.7109375" style="1" customWidth="1"/>
    <col min="6271" max="6271" width="9.85546875" style="1" customWidth="1"/>
    <col min="6272" max="6272" width="9.140625" style="1"/>
    <col min="6273" max="6273" width="11.7109375" style="1" customWidth="1"/>
    <col min="6274" max="6274" width="12" style="1" customWidth="1"/>
    <col min="6275" max="6490" width="9.140625" style="1"/>
    <col min="6491" max="6491" width="19.42578125" style="1" customWidth="1"/>
    <col min="6492" max="6492" width="14.7109375" style="1" customWidth="1"/>
    <col min="6493" max="6493" width="11.140625" style="1" customWidth="1"/>
    <col min="6494" max="6494" width="16.140625" style="1" customWidth="1"/>
    <col min="6495" max="6495" width="11.140625" style="1" customWidth="1"/>
    <col min="6496" max="6496" width="16.140625" style="1" customWidth="1"/>
    <col min="6497" max="6497" width="11.140625" style="1" customWidth="1"/>
    <col min="6498" max="6498" width="14.5703125" style="1" customWidth="1"/>
    <col min="6499" max="6499" width="11.140625" style="1" customWidth="1"/>
    <col min="6500" max="6500" width="6.85546875" style="1" bestFit="1" customWidth="1"/>
    <col min="6501" max="6501" width="10.140625" style="1" bestFit="1" customWidth="1"/>
    <col min="6502" max="6502" width="7.42578125" style="1" customWidth="1"/>
    <col min="6503" max="6503" width="10.140625" style="1" bestFit="1" customWidth="1"/>
    <col min="6504" max="6504" width="6.85546875" style="1" bestFit="1" customWidth="1"/>
    <col min="6505" max="6505" width="9.28515625" style="1" customWidth="1"/>
    <col min="6506" max="6506" width="6.85546875" style="1" bestFit="1" customWidth="1"/>
    <col min="6507" max="6507" width="9.28515625" style="1" customWidth="1"/>
    <col min="6508" max="6508" width="11.140625" style="1" bestFit="1" customWidth="1"/>
    <col min="6509" max="6509" width="13.85546875" style="1" bestFit="1" customWidth="1"/>
    <col min="6510" max="6510" width="11.140625" style="1" customWidth="1"/>
    <col min="6511" max="6511" width="6.85546875" style="1" customWidth="1"/>
    <col min="6512" max="6512" width="9.140625" style="1"/>
    <col min="6513" max="6513" width="11.85546875" style="1" customWidth="1"/>
    <col min="6514" max="6514" width="12.140625" style="1" customWidth="1"/>
    <col min="6515" max="6515" width="15.7109375" style="1" customWidth="1"/>
    <col min="6516" max="6516" width="13.42578125" style="1" customWidth="1"/>
    <col min="6517" max="6517" width="11.7109375" style="1" customWidth="1"/>
    <col min="6518" max="6518" width="10.7109375" style="1" customWidth="1"/>
    <col min="6519" max="6524" width="9.140625" style="1"/>
    <col min="6525" max="6525" width="10.5703125" style="1" customWidth="1"/>
    <col min="6526" max="6526" width="10.7109375" style="1" customWidth="1"/>
    <col min="6527" max="6527" width="9.85546875" style="1" customWidth="1"/>
    <col min="6528" max="6528" width="9.140625" style="1"/>
    <col min="6529" max="6529" width="11.7109375" style="1" customWidth="1"/>
    <col min="6530" max="6530" width="12" style="1" customWidth="1"/>
    <col min="6531" max="6746" width="9.140625" style="1"/>
    <col min="6747" max="6747" width="19.42578125" style="1" customWidth="1"/>
    <col min="6748" max="6748" width="14.7109375" style="1" customWidth="1"/>
    <col min="6749" max="6749" width="11.140625" style="1" customWidth="1"/>
    <col min="6750" max="6750" width="16.140625" style="1" customWidth="1"/>
    <col min="6751" max="6751" width="11.140625" style="1" customWidth="1"/>
    <col min="6752" max="6752" width="16.140625" style="1" customWidth="1"/>
    <col min="6753" max="6753" width="11.140625" style="1" customWidth="1"/>
    <col min="6754" max="6754" width="14.5703125" style="1" customWidth="1"/>
    <col min="6755" max="6755" width="11.140625" style="1" customWidth="1"/>
    <col min="6756" max="6756" width="6.85546875" style="1" bestFit="1" customWidth="1"/>
    <col min="6757" max="6757" width="10.140625" style="1" bestFit="1" customWidth="1"/>
    <col min="6758" max="6758" width="7.42578125" style="1" customWidth="1"/>
    <col min="6759" max="6759" width="10.140625" style="1" bestFit="1" customWidth="1"/>
    <col min="6760" max="6760" width="6.85546875" style="1" bestFit="1" customWidth="1"/>
    <col min="6761" max="6761" width="9.28515625" style="1" customWidth="1"/>
    <col min="6762" max="6762" width="6.85546875" style="1" bestFit="1" customWidth="1"/>
    <col min="6763" max="6763" width="9.28515625" style="1" customWidth="1"/>
    <col min="6764" max="6764" width="11.140625" style="1" bestFit="1" customWidth="1"/>
    <col min="6765" max="6765" width="13.85546875" style="1" bestFit="1" customWidth="1"/>
    <col min="6766" max="6766" width="11.140625" style="1" customWidth="1"/>
    <col min="6767" max="6767" width="6.85546875" style="1" customWidth="1"/>
    <col min="6768" max="6768" width="9.140625" style="1"/>
    <col min="6769" max="6769" width="11.85546875" style="1" customWidth="1"/>
    <col min="6770" max="6770" width="12.140625" style="1" customWidth="1"/>
    <col min="6771" max="6771" width="15.7109375" style="1" customWidth="1"/>
    <col min="6772" max="6772" width="13.42578125" style="1" customWidth="1"/>
    <col min="6773" max="6773" width="11.7109375" style="1" customWidth="1"/>
    <col min="6774" max="6774" width="10.7109375" style="1" customWidth="1"/>
    <col min="6775" max="6780" width="9.140625" style="1"/>
    <col min="6781" max="6781" width="10.5703125" style="1" customWidth="1"/>
    <col min="6782" max="6782" width="10.7109375" style="1" customWidth="1"/>
    <col min="6783" max="6783" width="9.85546875" style="1" customWidth="1"/>
    <col min="6784" max="6784" width="9.140625" style="1"/>
    <col min="6785" max="6785" width="11.7109375" style="1" customWidth="1"/>
    <col min="6786" max="6786" width="12" style="1" customWidth="1"/>
    <col min="6787" max="7002" width="9.140625" style="1"/>
    <col min="7003" max="7003" width="19.42578125" style="1" customWidth="1"/>
    <col min="7004" max="7004" width="14.7109375" style="1" customWidth="1"/>
    <col min="7005" max="7005" width="11.140625" style="1" customWidth="1"/>
    <col min="7006" max="7006" width="16.140625" style="1" customWidth="1"/>
    <col min="7007" max="7007" width="11.140625" style="1" customWidth="1"/>
    <col min="7008" max="7008" width="16.140625" style="1" customWidth="1"/>
    <col min="7009" max="7009" width="11.140625" style="1" customWidth="1"/>
    <col min="7010" max="7010" width="14.5703125" style="1" customWidth="1"/>
    <col min="7011" max="7011" width="11.140625" style="1" customWidth="1"/>
    <col min="7012" max="7012" width="6.85546875" style="1" bestFit="1" customWidth="1"/>
    <col min="7013" max="7013" width="10.140625" style="1" bestFit="1" customWidth="1"/>
    <col min="7014" max="7014" width="7.42578125" style="1" customWidth="1"/>
    <col min="7015" max="7015" width="10.140625" style="1" bestFit="1" customWidth="1"/>
    <col min="7016" max="7016" width="6.85546875" style="1" bestFit="1" customWidth="1"/>
    <col min="7017" max="7017" width="9.28515625" style="1" customWidth="1"/>
    <col min="7018" max="7018" width="6.85546875" style="1" bestFit="1" customWidth="1"/>
    <col min="7019" max="7019" width="9.28515625" style="1" customWidth="1"/>
    <col min="7020" max="7020" width="11.140625" style="1" bestFit="1" customWidth="1"/>
    <col min="7021" max="7021" width="13.85546875" style="1" bestFit="1" customWidth="1"/>
    <col min="7022" max="7022" width="11.140625" style="1" customWidth="1"/>
    <col min="7023" max="7023" width="6.85546875" style="1" customWidth="1"/>
    <col min="7024" max="7024" width="9.140625" style="1"/>
    <col min="7025" max="7025" width="11.85546875" style="1" customWidth="1"/>
    <col min="7026" max="7026" width="12.140625" style="1" customWidth="1"/>
    <col min="7027" max="7027" width="15.7109375" style="1" customWidth="1"/>
    <col min="7028" max="7028" width="13.42578125" style="1" customWidth="1"/>
    <col min="7029" max="7029" width="11.7109375" style="1" customWidth="1"/>
    <col min="7030" max="7030" width="10.7109375" style="1" customWidth="1"/>
    <col min="7031" max="7036" width="9.140625" style="1"/>
    <col min="7037" max="7037" width="10.5703125" style="1" customWidth="1"/>
    <col min="7038" max="7038" width="10.7109375" style="1" customWidth="1"/>
    <col min="7039" max="7039" width="9.85546875" style="1" customWidth="1"/>
    <col min="7040" max="7040" width="9.140625" style="1"/>
    <col min="7041" max="7041" width="11.7109375" style="1" customWidth="1"/>
    <col min="7042" max="7042" width="12" style="1" customWidth="1"/>
    <col min="7043" max="7258" width="9.140625" style="1"/>
    <col min="7259" max="7259" width="19.42578125" style="1" customWidth="1"/>
    <col min="7260" max="7260" width="14.7109375" style="1" customWidth="1"/>
    <col min="7261" max="7261" width="11.140625" style="1" customWidth="1"/>
    <col min="7262" max="7262" width="16.140625" style="1" customWidth="1"/>
    <col min="7263" max="7263" width="11.140625" style="1" customWidth="1"/>
    <col min="7264" max="7264" width="16.140625" style="1" customWidth="1"/>
    <col min="7265" max="7265" width="11.140625" style="1" customWidth="1"/>
    <col min="7266" max="7266" width="14.5703125" style="1" customWidth="1"/>
    <col min="7267" max="7267" width="11.140625" style="1" customWidth="1"/>
    <col min="7268" max="7268" width="6.85546875" style="1" bestFit="1" customWidth="1"/>
    <col min="7269" max="7269" width="10.140625" style="1" bestFit="1" customWidth="1"/>
    <col min="7270" max="7270" width="7.42578125" style="1" customWidth="1"/>
    <col min="7271" max="7271" width="10.140625" style="1" bestFit="1" customWidth="1"/>
    <col min="7272" max="7272" width="6.85546875" style="1" bestFit="1" customWidth="1"/>
    <col min="7273" max="7273" width="9.28515625" style="1" customWidth="1"/>
    <col min="7274" max="7274" width="6.85546875" style="1" bestFit="1" customWidth="1"/>
    <col min="7275" max="7275" width="9.28515625" style="1" customWidth="1"/>
    <col min="7276" max="7276" width="11.140625" style="1" bestFit="1" customWidth="1"/>
    <col min="7277" max="7277" width="13.85546875" style="1" bestFit="1" customWidth="1"/>
    <col min="7278" max="7278" width="11.140625" style="1" customWidth="1"/>
    <col min="7279" max="7279" width="6.85546875" style="1" customWidth="1"/>
    <col min="7280" max="7280" width="9.140625" style="1"/>
    <col min="7281" max="7281" width="11.85546875" style="1" customWidth="1"/>
    <col min="7282" max="7282" width="12.140625" style="1" customWidth="1"/>
    <col min="7283" max="7283" width="15.7109375" style="1" customWidth="1"/>
    <col min="7284" max="7284" width="13.42578125" style="1" customWidth="1"/>
    <col min="7285" max="7285" width="11.7109375" style="1" customWidth="1"/>
    <col min="7286" max="7286" width="10.7109375" style="1" customWidth="1"/>
    <col min="7287" max="7292" width="9.140625" style="1"/>
    <col min="7293" max="7293" width="10.5703125" style="1" customWidth="1"/>
    <col min="7294" max="7294" width="10.7109375" style="1" customWidth="1"/>
    <col min="7295" max="7295" width="9.85546875" style="1" customWidth="1"/>
    <col min="7296" max="7296" width="9.140625" style="1"/>
    <col min="7297" max="7297" width="11.7109375" style="1" customWidth="1"/>
    <col min="7298" max="7298" width="12" style="1" customWidth="1"/>
    <col min="7299" max="7514" width="9.140625" style="1"/>
    <col min="7515" max="7515" width="19.42578125" style="1" customWidth="1"/>
    <col min="7516" max="7516" width="14.7109375" style="1" customWidth="1"/>
    <col min="7517" max="7517" width="11.140625" style="1" customWidth="1"/>
    <col min="7518" max="7518" width="16.140625" style="1" customWidth="1"/>
    <col min="7519" max="7519" width="11.140625" style="1" customWidth="1"/>
    <col min="7520" max="7520" width="16.140625" style="1" customWidth="1"/>
    <col min="7521" max="7521" width="11.140625" style="1" customWidth="1"/>
    <col min="7522" max="7522" width="14.5703125" style="1" customWidth="1"/>
    <col min="7523" max="7523" width="11.140625" style="1" customWidth="1"/>
    <col min="7524" max="7524" width="6.85546875" style="1" bestFit="1" customWidth="1"/>
    <col min="7525" max="7525" width="10.140625" style="1" bestFit="1" customWidth="1"/>
    <col min="7526" max="7526" width="7.42578125" style="1" customWidth="1"/>
    <col min="7527" max="7527" width="10.140625" style="1" bestFit="1" customWidth="1"/>
    <col min="7528" max="7528" width="6.85546875" style="1" bestFit="1" customWidth="1"/>
    <col min="7529" max="7529" width="9.28515625" style="1" customWidth="1"/>
    <col min="7530" max="7530" width="6.85546875" style="1" bestFit="1" customWidth="1"/>
    <col min="7531" max="7531" width="9.28515625" style="1" customWidth="1"/>
    <col min="7532" max="7532" width="11.140625" style="1" bestFit="1" customWidth="1"/>
    <col min="7533" max="7533" width="13.85546875" style="1" bestFit="1" customWidth="1"/>
    <col min="7534" max="7534" width="11.140625" style="1" customWidth="1"/>
    <col min="7535" max="7535" width="6.85546875" style="1" customWidth="1"/>
    <col min="7536" max="7536" width="9.140625" style="1"/>
    <col min="7537" max="7537" width="11.85546875" style="1" customWidth="1"/>
    <col min="7538" max="7538" width="12.140625" style="1" customWidth="1"/>
    <col min="7539" max="7539" width="15.7109375" style="1" customWidth="1"/>
    <col min="7540" max="7540" width="13.42578125" style="1" customWidth="1"/>
    <col min="7541" max="7541" width="11.7109375" style="1" customWidth="1"/>
    <col min="7542" max="7542" width="10.7109375" style="1" customWidth="1"/>
    <col min="7543" max="7548" width="9.140625" style="1"/>
    <col min="7549" max="7549" width="10.5703125" style="1" customWidth="1"/>
    <col min="7550" max="7550" width="10.7109375" style="1" customWidth="1"/>
    <col min="7551" max="7551" width="9.85546875" style="1" customWidth="1"/>
    <col min="7552" max="7552" width="9.140625" style="1"/>
    <col min="7553" max="7553" width="11.7109375" style="1" customWidth="1"/>
    <col min="7554" max="7554" width="12" style="1" customWidth="1"/>
    <col min="7555" max="7770" width="9.140625" style="1"/>
    <col min="7771" max="7771" width="19.42578125" style="1" customWidth="1"/>
    <col min="7772" max="7772" width="14.7109375" style="1" customWidth="1"/>
    <col min="7773" max="7773" width="11.140625" style="1" customWidth="1"/>
    <col min="7774" max="7774" width="16.140625" style="1" customWidth="1"/>
    <col min="7775" max="7775" width="11.140625" style="1" customWidth="1"/>
    <col min="7776" max="7776" width="16.140625" style="1" customWidth="1"/>
    <col min="7777" max="7777" width="11.140625" style="1" customWidth="1"/>
    <col min="7778" max="7778" width="14.5703125" style="1" customWidth="1"/>
    <col min="7779" max="7779" width="11.140625" style="1" customWidth="1"/>
    <col min="7780" max="7780" width="6.85546875" style="1" bestFit="1" customWidth="1"/>
    <col min="7781" max="7781" width="10.140625" style="1" bestFit="1" customWidth="1"/>
    <col min="7782" max="7782" width="7.42578125" style="1" customWidth="1"/>
    <col min="7783" max="7783" width="10.140625" style="1" bestFit="1" customWidth="1"/>
    <col min="7784" max="7784" width="6.85546875" style="1" bestFit="1" customWidth="1"/>
    <col min="7785" max="7785" width="9.28515625" style="1" customWidth="1"/>
    <col min="7786" max="7786" width="6.85546875" style="1" bestFit="1" customWidth="1"/>
    <col min="7787" max="7787" width="9.28515625" style="1" customWidth="1"/>
    <col min="7788" max="7788" width="11.140625" style="1" bestFit="1" customWidth="1"/>
    <col min="7789" max="7789" width="13.85546875" style="1" bestFit="1" customWidth="1"/>
    <col min="7790" max="7790" width="11.140625" style="1" customWidth="1"/>
    <col min="7791" max="7791" width="6.85546875" style="1" customWidth="1"/>
    <col min="7792" max="7792" width="9.140625" style="1"/>
    <col min="7793" max="7793" width="11.85546875" style="1" customWidth="1"/>
    <col min="7794" max="7794" width="12.140625" style="1" customWidth="1"/>
    <col min="7795" max="7795" width="15.7109375" style="1" customWidth="1"/>
    <col min="7796" max="7796" width="13.42578125" style="1" customWidth="1"/>
    <col min="7797" max="7797" width="11.7109375" style="1" customWidth="1"/>
    <col min="7798" max="7798" width="10.7109375" style="1" customWidth="1"/>
    <col min="7799" max="7804" width="9.140625" style="1"/>
    <col min="7805" max="7805" width="10.5703125" style="1" customWidth="1"/>
    <col min="7806" max="7806" width="10.7109375" style="1" customWidth="1"/>
    <col min="7807" max="7807" width="9.85546875" style="1" customWidth="1"/>
    <col min="7808" max="7808" width="9.140625" style="1"/>
    <col min="7809" max="7809" width="11.7109375" style="1" customWidth="1"/>
    <col min="7810" max="7810" width="12" style="1" customWidth="1"/>
    <col min="7811" max="8026" width="9.140625" style="1"/>
    <col min="8027" max="8027" width="19.42578125" style="1" customWidth="1"/>
    <col min="8028" max="8028" width="14.7109375" style="1" customWidth="1"/>
    <col min="8029" max="8029" width="11.140625" style="1" customWidth="1"/>
    <col min="8030" max="8030" width="16.140625" style="1" customWidth="1"/>
    <col min="8031" max="8031" width="11.140625" style="1" customWidth="1"/>
    <col min="8032" max="8032" width="16.140625" style="1" customWidth="1"/>
    <col min="8033" max="8033" width="11.140625" style="1" customWidth="1"/>
    <col min="8034" max="8034" width="14.5703125" style="1" customWidth="1"/>
    <col min="8035" max="8035" width="11.140625" style="1" customWidth="1"/>
    <col min="8036" max="8036" width="6.85546875" style="1" bestFit="1" customWidth="1"/>
    <col min="8037" max="8037" width="10.140625" style="1" bestFit="1" customWidth="1"/>
    <col min="8038" max="8038" width="7.42578125" style="1" customWidth="1"/>
    <col min="8039" max="8039" width="10.140625" style="1" bestFit="1" customWidth="1"/>
    <col min="8040" max="8040" width="6.85546875" style="1" bestFit="1" customWidth="1"/>
    <col min="8041" max="8041" width="9.28515625" style="1" customWidth="1"/>
    <col min="8042" max="8042" width="6.85546875" style="1" bestFit="1" customWidth="1"/>
    <col min="8043" max="8043" width="9.28515625" style="1" customWidth="1"/>
    <col min="8044" max="8044" width="11.140625" style="1" bestFit="1" customWidth="1"/>
    <col min="8045" max="8045" width="13.85546875" style="1" bestFit="1" customWidth="1"/>
    <col min="8046" max="8046" width="11.140625" style="1" customWidth="1"/>
    <col min="8047" max="8047" width="6.85546875" style="1" customWidth="1"/>
    <col min="8048" max="8048" width="9.140625" style="1"/>
    <col min="8049" max="8049" width="11.85546875" style="1" customWidth="1"/>
    <col min="8050" max="8050" width="12.140625" style="1" customWidth="1"/>
    <col min="8051" max="8051" width="15.7109375" style="1" customWidth="1"/>
    <col min="8052" max="8052" width="13.42578125" style="1" customWidth="1"/>
    <col min="8053" max="8053" width="11.7109375" style="1" customWidth="1"/>
    <col min="8054" max="8054" width="10.7109375" style="1" customWidth="1"/>
    <col min="8055" max="8060" width="9.140625" style="1"/>
    <col min="8061" max="8061" width="10.5703125" style="1" customWidth="1"/>
    <col min="8062" max="8062" width="10.7109375" style="1" customWidth="1"/>
    <col min="8063" max="8063" width="9.85546875" style="1" customWidth="1"/>
    <col min="8064" max="8064" width="9.140625" style="1"/>
    <col min="8065" max="8065" width="11.7109375" style="1" customWidth="1"/>
    <col min="8066" max="8066" width="12" style="1" customWidth="1"/>
    <col min="8067" max="8282" width="9.140625" style="1"/>
    <col min="8283" max="8283" width="19.42578125" style="1" customWidth="1"/>
    <col min="8284" max="8284" width="14.7109375" style="1" customWidth="1"/>
    <col min="8285" max="8285" width="11.140625" style="1" customWidth="1"/>
    <col min="8286" max="8286" width="16.140625" style="1" customWidth="1"/>
    <col min="8287" max="8287" width="11.140625" style="1" customWidth="1"/>
    <col min="8288" max="8288" width="16.140625" style="1" customWidth="1"/>
    <col min="8289" max="8289" width="11.140625" style="1" customWidth="1"/>
    <col min="8290" max="8290" width="14.5703125" style="1" customWidth="1"/>
    <col min="8291" max="8291" width="11.140625" style="1" customWidth="1"/>
    <col min="8292" max="8292" width="6.85546875" style="1" bestFit="1" customWidth="1"/>
    <col min="8293" max="8293" width="10.140625" style="1" bestFit="1" customWidth="1"/>
    <col min="8294" max="8294" width="7.42578125" style="1" customWidth="1"/>
    <col min="8295" max="8295" width="10.140625" style="1" bestFit="1" customWidth="1"/>
    <col min="8296" max="8296" width="6.85546875" style="1" bestFit="1" customWidth="1"/>
    <col min="8297" max="8297" width="9.28515625" style="1" customWidth="1"/>
    <col min="8298" max="8298" width="6.85546875" style="1" bestFit="1" customWidth="1"/>
    <col min="8299" max="8299" width="9.28515625" style="1" customWidth="1"/>
    <col min="8300" max="8300" width="11.140625" style="1" bestFit="1" customWidth="1"/>
    <col min="8301" max="8301" width="13.85546875" style="1" bestFit="1" customWidth="1"/>
    <col min="8302" max="8302" width="11.140625" style="1" customWidth="1"/>
    <col min="8303" max="8303" width="6.85546875" style="1" customWidth="1"/>
    <col min="8304" max="8304" width="9.140625" style="1"/>
    <col min="8305" max="8305" width="11.85546875" style="1" customWidth="1"/>
    <col min="8306" max="8306" width="12.140625" style="1" customWidth="1"/>
    <col min="8307" max="8307" width="15.7109375" style="1" customWidth="1"/>
    <col min="8308" max="8308" width="13.42578125" style="1" customWidth="1"/>
    <col min="8309" max="8309" width="11.7109375" style="1" customWidth="1"/>
    <col min="8310" max="8310" width="10.7109375" style="1" customWidth="1"/>
    <col min="8311" max="8316" width="9.140625" style="1"/>
    <col min="8317" max="8317" width="10.5703125" style="1" customWidth="1"/>
    <col min="8318" max="8318" width="10.7109375" style="1" customWidth="1"/>
    <col min="8319" max="8319" width="9.85546875" style="1" customWidth="1"/>
    <col min="8320" max="8320" width="9.140625" style="1"/>
    <col min="8321" max="8321" width="11.7109375" style="1" customWidth="1"/>
    <col min="8322" max="8322" width="12" style="1" customWidth="1"/>
    <col min="8323" max="8538" width="9.140625" style="1"/>
    <col min="8539" max="8539" width="19.42578125" style="1" customWidth="1"/>
    <col min="8540" max="8540" width="14.7109375" style="1" customWidth="1"/>
    <col min="8541" max="8541" width="11.140625" style="1" customWidth="1"/>
    <col min="8542" max="8542" width="16.140625" style="1" customWidth="1"/>
    <col min="8543" max="8543" width="11.140625" style="1" customWidth="1"/>
    <col min="8544" max="8544" width="16.140625" style="1" customWidth="1"/>
    <col min="8545" max="8545" width="11.140625" style="1" customWidth="1"/>
    <col min="8546" max="8546" width="14.5703125" style="1" customWidth="1"/>
    <col min="8547" max="8547" width="11.140625" style="1" customWidth="1"/>
    <col min="8548" max="8548" width="6.85546875" style="1" bestFit="1" customWidth="1"/>
    <col min="8549" max="8549" width="10.140625" style="1" bestFit="1" customWidth="1"/>
    <col min="8550" max="8550" width="7.42578125" style="1" customWidth="1"/>
    <col min="8551" max="8551" width="10.140625" style="1" bestFit="1" customWidth="1"/>
    <col min="8552" max="8552" width="6.85546875" style="1" bestFit="1" customWidth="1"/>
    <col min="8553" max="8553" width="9.28515625" style="1" customWidth="1"/>
    <col min="8554" max="8554" width="6.85546875" style="1" bestFit="1" customWidth="1"/>
    <col min="8555" max="8555" width="9.28515625" style="1" customWidth="1"/>
    <col min="8556" max="8556" width="11.140625" style="1" bestFit="1" customWidth="1"/>
    <col min="8557" max="8557" width="13.85546875" style="1" bestFit="1" customWidth="1"/>
    <col min="8558" max="8558" width="11.140625" style="1" customWidth="1"/>
    <col min="8559" max="8559" width="6.85546875" style="1" customWidth="1"/>
    <col min="8560" max="8560" width="9.140625" style="1"/>
    <col min="8561" max="8561" width="11.85546875" style="1" customWidth="1"/>
    <col min="8562" max="8562" width="12.140625" style="1" customWidth="1"/>
    <col min="8563" max="8563" width="15.7109375" style="1" customWidth="1"/>
    <col min="8564" max="8564" width="13.42578125" style="1" customWidth="1"/>
    <col min="8565" max="8565" width="11.7109375" style="1" customWidth="1"/>
    <col min="8566" max="8566" width="10.7109375" style="1" customWidth="1"/>
    <col min="8567" max="8572" width="9.140625" style="1"/>
    <col min="8573" max="8573" width="10.5703125" style="1" customWidth="1"/>
    <col min="8574" max="8574" width="10.7109375" style="1" customWidth="1"/>
    <col min="8575" max="8575" width="9.85546875" style="1" customWidth="1"/>
    <col min="8576" max="8576" width="9.140625" style="1"/>
    <col min="8577" max="8577" width="11.7109375" style="1" customWidth="1"/>
    <col min="8578" max="8578" width="12" style="1" customWidth="1"/>
    <col min="8579" max="8794" width="9.140625" style="1"/>
    <col min="8795" max="8795" width="19.42578125" style="1" customWidth="1"/>
    <col min="8796" max="8796" width="14.7109375" style="1" customWidth="1"/>
    <col min="8797" max="8797" width="11.140625" style="1" customWidth="1"/>
    <col min="8798" max="8798" width="16.140625" style="1" customWidth="1"/>
    <col min="8799" max="8799" width="11.140625" style="1" customWidth="1"/>
    <col min="8800" max="8800" width="16.140625" style="1" customWidth="1"/>
    <col min="8801" max="8801" width="11.140625" style="1" customWidth="1"/>
    <col min="8802" max="8802" width="14.5703125" style="1" customWidth="1"/>
    <col min="8803" max="8803" width="11.140625" style="1" customWidth="1"/>
    <col min="8804" max="8804" width="6.85546875" style="1" bestFit="1" customWidth="1"/>
    <col min="8805" max="8805" width="10.140625" style="1" bestFit="1" customWidth="1"/>
    <col min="8806" max="8806" width="7.42578125" style="1" customWidth="1"/>
    <col min="8807" max="8807" width="10.140625" style="1" bestFit="1" customWidth="1"/>
    <col min="8808" max="8808" width="6.85546875" style="1" bestFit="1" customWidth="1"/>
    <col min="8809" max="8809" width="9.28515625" style="1" customWidth="1"/>
    <col min="8810" max="8810" width="6.85546875" style="1" bestFit="1" customWidth="1"/>
    <col min="8811" max="8811" width="9.28515625" style="1" customWidth="1"/>
    <col min="8812" max="8812" width="11.140625" style="1" bestFit="1" customWidth="1"/>
    <col min="8813" max="8813" width="13.85546875" style="1" bestFit="1" customWidth="1"/>
    <col min="8814" max="8814" width="11.140625" style="1" customWidth="1"/>
    <col min="8815" max="8815" width="6.85546875" style="1" customWidth="1"/>
    <col min="8816" max="8816" width="9.140625" style="1"/>
    <col min="8817" max="8817" width="11.85546875" style="1" customWidth="1"/>
    <col min="8818" max="8818" width="12.140625" style="1" customWidth="1"/>
    <col min="8819" max="8819" width="15.7109375" style="1" customWidth="1"/>
    <col min="8820" max="8820" width="13.42578125" style="1" customWidth="1"/>
    <col min="8821" max="8821" width="11.7109375" style="1" customWidth="1"/>
    <col min="8822" max="8822" width="10.7109375" style="1" customWidth="1"/>
    <col min="8823" max="8828" width="9.140625" style="1"/>
    <col min="8829" max="8829" width="10.5703125" style="1" customWidth="1"/>
    <col min="8830" max="8830" width="10.7109375" style="1" customWidth="1"/>
    <col min="8831" max="8831" width="9.85546875" style="1" customWidth="1"/>
    <col min="8832" max="8832" width="9.140625" style="1"/>
    <col min="8833" max="8833" width="11.7109375" style="1" customWidth="1"/>
    <col min="8834" max="8834" width="12" style="1" customWidth="1"/>
    <col min="8835" max="9050" width="9.140625" style="1"/>
    <col min="9051" max="9051" width="19.42578125" style="1" customWidth="1"/>
    <col min="9052" max="9052" width="14.7109375" style="1" customWidth="1"/>
    <col min="9053" max="9053" width="11.140625" style="1" customWidth="1"/>
    <col min="9054" max="9054" width="16.140625" style="1" customWidth="1"/>
    <col min="9055" max="9055" width="11.140625" style="1" customWidth="1"/>
    <col min="9056" max="9056" width="16.140625" style="1" customWidth="1"/>
    <col min="9057" max="9057" width="11.140625" style="1" customWidth="1"/>
    <col min="9058" max="9058" width="14.5703125" style="1" customWidth="1"/>
    <col min="9059" max="9059" width="11.140625" style="1" customWidth="1"/>
    <col min="9060" max="9060" width="6.85546875" style="1" bestFit="1" customWidth="1"/>
    <col min="9061" max="9061" width="10.140625" style="1" bestFit="1" customWidth="1"/>
    <col min="9062" max="9062" width="7.42578125" style="1" customWidth="1"/>
    <col min="9063" max="9063" width="10.140625" style="1" bestFit="1" customWidth="1"/>
    <col min="9064" max="9064" width="6.85546875" style="1" bestFit="1" customWidth="1"/>
    <col min="9065" max="9065" width="9.28515625" style="1" customWidth="1"/>
    <col min="9066" max="9066" width="6.85546875" style="1" bestFit="1" customWidth="1"/>
    <col min="9067" max="9067" width="9.28515625" style="1" customWidth="1"/>
    <col min="9068" max="9068" width="11.140625" style="1" bestFit="1" customWidth="1"/>
    <col min="9069" max="9069" width="13.85546875" style="1" bestFit="1" customWidth="1"/>
    <col min="9070" max="9070" width="11.140625" style="1" customWidth="1"/>
    <col min="9071" max="9071" width="6.85546875" style="1" customWidth="1"/>
    <col min="9072" max="9072" width="9.140625" style="1"/>
    <col min="9073" max="9073" width="11.85546875" style="1" customWidth="1"/>
    <col min="9074" max="9074" width="12.140625" style="1" customWidth="1"/>
    <col min="9075" max="9075" width="15.7109375" style="1" customWidth="1"/>
    <col min="9076" max="9076" width="13.42578125" style="1" customWidth="1"/>
    <col min="9077" max="9077" width="11.7109375" style="1" customWidth="1"/>
    <col min="9078" max="9078" width="10.7109375" style="1" customWidth="1"/>
    <col min="9079" max="9084" width="9.140625" style="1"/>
    <col min="9085" max="9085" width="10.5703125" style="1" customWidth="1"/>
    <col min="9086" max="9086" width="10.7109375" style="1" customWidth="1"/>
    <col min="9087" max="9087" width="9.85546875" style="1" customWidth="1"/>
    <col min="9088" max="9088" width="9.140625" style="1"/>
    <col min="9089" max="9089" width="11.7109375" style="1" customWidth="1"/>
    <col min="9090" max="9090" width="12" style="1" customWidth="1"/>
    <col min="9091" max="9306" width="9.140625" style="1"/>
    <col min="9307" max="9307" width="19.42578125" style="1" customWidth="1"/>
    <col min="9308" max="9308" width="14.7109375" style="1" customWidth="1"/>
    <col min="9309" max="9309" width="11.140625" style="1" customWidth="1"/>
    <col min="9310" max="9310" width="16.140625" style="1" customWidth="1"/>
    <col min="9311" max="9311" width="11.140625" style="1" customWidth="1"/>
    <col min="9312" max="9312" width="16.140625" style="1" customWidth="1"/>
    <col min="9313" max="9313" width="11.140625" style="1" customWidth="1"/>
    <col min="9314" max="9314" width="14.5703125" style="1" customWidth="1"/>
    <col min="9315" max="9315" width="11.140625" style="1" customWidth="1"/>
    <col min="9316" max="9316" width="6.85546875" style="1" bestFit="1" customWidth="1"/>
    <col min="9317" max="9317" width="10.140625" style="1" bestFit="1" customWidth="1"/>
    <col min="9318" max="9318" width="7.42578125" style="1" customWidth="1"/>
    <col min="9319" max="9319" width="10.140625" style="1" bestFit="1" customWidth="1"/>
    <col min="9320" max="9320" width="6.85546875" style="1" bestFit="1" customWidth="1"/>
    <col min="9321" max="9321" width="9.28515625" style="1" customWidth="1"/>
    <col min="9322" max="9322" width="6.85546875" style="1" bestFit="1" customWidth="1"/>
    <col min="9323" max="9323" width="9.28515625" style="1" customWidth="1"/>
    <col min="9324" max="9324" width="11.140625" style="1" bestFit="1" customWidth="1"/>
    <col min="9325" max="9325" width="13.85546875" style="1" bestFit="1" customWidth="1"/>
    <col min="9326" max="9326" width="11.140625" style="1" customWidth="1"/>
    <col min="9327" max="9327" width="6.85546875" style="1" customWidth="1"/>
    <col min="9328" max="9328" width="9.140625" style="1"/>
    <col min="9329" max="9329" width="11.85546875" style="1" customWidth="1"/>
    <col min="9330" max="9330" width="12.140625" style="1" customWidth="1"/>
    <col min="9331" max="9331" width="15.7109375" style="1" customWidth="1"/>
    <col min="9332" max="9332" width="13.42578125" style="1" customWidth="1"/>
    <col min="9333" max="9333" width="11.7109375" style="1" customWidth="1"/>
    <col min="9334" max="9334" width="10.7109375" style="1" customWidth="1"/>
    <col min="9335" max="9340" width="9.140625" style="1"/>
    <col min="9341" max="9341" width="10.5703125" style="1" customWidth="1"/>
    <col min="9342" max="9342" width="10.7109375" style="1" customWidth="1"/>
    <col min="9343" max="9343" width="9.85546875" style="1" customWidth="1"/>
    <col min="9344" max="9344" width="9.140625" style="1"/>
    <col min="9345" max="9345" width="11.7109375" style="1" customWidth="1"/>
    <col min="9346" max="9346" width="12" style="1" customWidth="1"/>
    <col min="9347" max="9562" width="9.140625" style="1"/>
    <col min="9563" max="9563" width="19.42578125" style="1" customWidth="1"/>
    <col min="9564" max="9564" width="14.7109375" style="1" customWidth="1"/>
    <col min="9565" max="9565" width="11.140625" style="1" customWidth="1"/>
    <col min="9566" max="9566" width="16.140625" style="1" customWidth="1"/>
    <col min="9567" max="9567" width="11.140625" style="1" customWidth="1"/>
    <col min="9568" max="9568" width="16.140625" style="1" customWidth="1"/>
    <col min="9569" max="9569" width="11.140625" style="1" customWidth="1"/>
    <col min="9570" max="9570" width="14.5703125" style="1" customWidth="1"/>
    <col min="9571" max="9571" width="11.140625" style="1" customWidth="1"/>
    <col min="9572" max="9572" width="6.85546875" style="1" bestFit="1" customWidth="1"/>
    <col min="9573" max="9573" width="10.140625" style="1" bestFit="1" customWidth="1"/>
    <col min="9574" max="9574" width="7.42578125" style="1" customWidth="1"/>
    <col min="9575" max="9575" width="10.140625" style="1" bestFit="1" customWidth="1"/>
    <col min="9576" max="9576" width="6.85546875" style="1" bestFit="1" customWidth="1"/>
    <col min="9577" max="9577" width="9.28515625" style="1" customWidth="1"/>
    <col min="9578" max="9578" width="6.85546875" style="1" bestFit="1" customWidth="1"/>
    <col min="9579" max="9579" width="9.28515625" style="1" customWidth="1"/>
    <col min="9580" max="9580" width="11.140625" style="1" bestFit="1" customWidth="1"/>
    <col min="9581" max="9581" width="13.85546875" style="1" bestFit="1" customWidth="1"/>
    <col min="9582" max="9582" width="11.140625" style="1" customWidth="1"/>
    <col min="9583" max="9583" width="6.85546875" style="1" customWidth="1"/>
    <col min="9584" max="9584" width="9.140625" style="1"/>
    <col min="9585" max="9585" width="11.85546875" style="1" customWidth="1"/>
    <col min="9586" max="9586" width="12.140625" style="1" customWidth="1"/>
    <col min="9587" max="9587" width="15.7109375" style="1" customWidth="1"/>
    <col min="9588" max="9588" width="13.42578125" style="1" customWidth="1"/>
    <col min="9589" max="9589" width="11.7109375" style="1" customWidth="1"/>
    <col min="9590" max="9590" width="10.7109375" style="1" customWidth="1"/>
    <col min="9591" max="9596" width="9.140625" style="1"/>
    <col min="9597" max="9597" width="10.5703125" style="1" customWidth="1"/>
    <col min="9598" max="9598" width="10.7109375" style="1" customWidth="1"/>
    <col min="9599" max="9599" width="9.85546875" style="1" customWidth="1"/>
    <col min="9600" max="9600" width="9.140625" style="1"/>
    <col min="9601" max="9601" width="11.7109375" style="1" customWidth="1"/>
    <col min="9602" max="9602" width="12" style="1" customWidth="1"/>
    <col min="9603" max="9818" width="9.140625" style="1"/>
    <col min="9819" max="9819" width="19.42578125" style="1" customWidth="1"/>
    <col min="9820" max="9820" width="14.7109375" style="1" customWidth="1"/>
    <col min="9821" max="9821" width="11.140625" style="1" customWidth="1"/>
    <col min="9822" max="9822" width="16.140625" style="1" customWidth="1"/>
    <col min="9823" max="9823" width="11.140625" style="1" customWidth="1"/>
    <col min="9824" max="9824" width="16.140625" style="1" customWidth="1"/>
    <col min="9825" max="9825" width="11.140625" style="1" customWidth="1"/>
    <col min="9826" max="9826" width="14.5703125" style="1" customWidth="1"/>
    <col min="9827" max="9827" width="11.140625" style="1" customWidth="1"/>
    <col min="9828" max="9828" width="6.85546875" style="1" bestFit="1" customWidth="1"/>
    <col min="9829" max="9829" width="10.140625" style="1" bestFit="1" customWidth="1"/>
    <col min="9830" max="9830" width="7.42578125" style="1" customWidth="1"/>
    <col min="9831" max="9831" width="10.140625" style="1" bestFit="1" customWidth="1"/>
    <col min="9832" max="9832" width="6.85546875" style="1" bestFit="1" customWidth="1"/>
    <col min="9833" max="9833" width="9.28515625" style="1" customWidth="1"/>
    <col min="9834" max="9834" width="6.85546875" style="1" bestFit="1" customWidth="1"/>
    <col min="9835" max="9835" width="9.28515625" style="1" customWidth="1"/>
    <col min="9836" max="9836" width="11.140625" style="1" bestFit="1" customWidth="1"/>
    <col min="9837" max="9837" width="13.85546875" style="1" bestFit="1" customWidth="1"/>
    <col min="9838" max="9838" width="11.140625" style="1" customWidth="1"/>
    <col min="9839" max="9839" width="6.85546875" style="1" customWidth="1"/>
    <col min="9840" max="9840" width="9.140625" style="1"/>
    <col min="9841" max="9841" width="11.85546875" style="1" customWidth="1"/>
    <col min="9842" max="9842" width="12.140625" style="1" customWidth="1"/>
    <col min="9843" max="9843" width="15.7109375" style="1" customWidth="1"/>
    <col min="9844" max="9844" width="13.42578125" style="1" customWidth="1"/>
    <col min="9845" max="9845" width="11.7109375" style="1" customWidth="1"/>
    <col min="9846" max="9846" width="10.7109375" style="1" customWidth="1"/>
    <col min="9847" max="9852" width="9.140625" style="1"/>
    <col min="9853" max="9853" width="10.5703125" style="1" customWidth="1"/>
    <col min="9854" max="9854" width="10.7109375" style="1" customWidth="1"/>
    <col min="9855" max="9855" width="9.85546875" style="1" customWidth="1"/>
    <col min="9856" max="9856" width="9.140625" style="1"/>
    <col min="9857" max="9857" width="11.7109375" style="1" customWidth="1"/>
    <col min="9858" max="9858" width="12" style="1" customWidth="1"/>
    <col min="9859" max="10074" width="9.140625" style="1"/>
    <col min="10075" max="10075" width="19.42578125" style="1" customWidth="1"/>
    <col min="10076" max="10076" width="14.7109375" style="1" customWidth="1"/>
    <col min="10077" max="10077" width="11.140625" style="1" customWidth="1"/>
    <col min="10078" max="10078" width="16.140625" style="1" customWidth="1"/>
    <col min="10079" max="10079" width="11.140625" style="1" customWidth="1"/>
    <col min="10080" max="10080" width="16.140625" style="1" customWidth="1"/>
    <col min="10081" max="10081" width="11.140625" style="1" customWidth="1"/>
    <col min="10082" max="10082" width="14.5703125" style="1" customWidth="1"/>
    <col min="10083" max="10083" width="11.140625" style="1" customWidth="1"/>
    <col min="10084" max="10084" width="6.85546875" style="1" bestFit="1" customWidth="1"/>
    <col min="10085" max="10085" width="10.140625" style="1" bestFit="1" customWidth="1"/>
    <col min="10086" max="10086" width="7.42578125" style="1" customWidth="1"/>
    <col min="10087" max="10087" width="10.140625" style="1" bestFit="1" customWidth="1"/>
    <col min="10088" max="10088" width="6.85546875" style="1" bestFit="1" customWidth="1"/>
    <col min="10089" max="10089" width="9.28515625" style="1" customWidth="1"/>
    <col min="10090" max="10090" width="6.85546875" style="1" bestFit="1" customWidth="1"/>
    <col min="10091" max="10091" width="9.28515625" style="1" customWidth="1"/>
    <col min="10092" max="10092" width="11.140625" style="1" bestFit="1" customWidth="1"/>
    <col min="10093" max="10093" width="13.85546875" style="1" bestFit="1" customWidth="1"/>
    <col min="10094" max="10094" width="11.140625" style="1" customWidth="1"/>
    <col min="10095" max="10095" width="6.85546875" style="1" customWidth="1"/>
    <col min="10096" max="10096" width="9.140625" style="1"/>
    <col min="10097" max="10097" width="11.85546875" style="1" customWidth="1"/>
    <col min="10098" max="10098" width="12.140625" style="1" customWidth="1"/>
    <col min="10099" max="10099" width="15.7109375" style="1" customWidth="1"/>
    <col min="10100" max="10100" width="13.42578125" style="1" customWidth="1"/>
    <col min="10101" max="10101" width="11.7109375" style="1" customWidth="1"/>
    <col min="10102" max="10102" width="10.7109375" style="1" customWidth="1"/>
    <col min="10103" max="10108" width="9.140625" style="1"/>
    <col min="10109" max="10109" width="10.5703125" style="1" customWidth="1"/>
    <col min="10110" max="10110" width="10.7109375" style="1" customWidth="1"/>
    <col min="10111" max="10111" width="9.85546875" style="1" customWidth="1"/>
    <col min="10112" max="10112" width="9.140625" style="1"/>
    <col min="10113" max="10113" width="11.7109375" style="1" customWidth="1"/>
    <col min="10114" max="10114" width="12" style="1" customWidth="1"/>
    <col min="10115" max="10330" width="9.140625" style="1"/>
    <col min="10331" max="10331" width="19.42578125" style="1" customWidth="1"/>
    <col min="10332" max="10332" width="14.7109375" style="1" customWidth="1"/>
    <col min="10333" max="10333" width="11.140625" style="1" customWidth="1"/>
    <col min="10334" max="10334" width="16.140625" style="1" customWidth="1"/>
    <col min="10335" max="10335" width="11.140625" style="1" customWidth="1"/>
    <col min="10336" max="10336" width="16.140625" style="1" customWidth="1"/>
    <col min="10337" max="10337" width="11.140625" style="1" customWidth="1"/>
    <col min="10338" max="10338" width="14.5703125" style="1" customWidth="1"/>
    <col min="10339" max="10339" width="11.140625" style="1" customWidth="1"/>
    <col min="10340" max="10340" width="6.85546875" style="1" bestFit="1" customWidth="1"/>
    <col min="10341" max="10341" width="10.140625" style="1" bestFit="1" customWidth="1"/>
    <col min="10342" max="10342" width="7.42578125" style="1" customWidth="1"/>
    <col min="10343" max="10343" width="10.140625" style="1" bestFit="1" customWidth="1"/>
    <col min="10344" max="10344" width="6.85546875" style="1" bestFit="1" customWidth="1"/>
    <col min="10345" max="10345" width="9.28515625" style="1" customWidth="1"/>
    <col min="10346" max="10346" width="6.85546875" style="1" bestFit="1" customWidth="1"/>
    <col min="10347" max="10347" width="9.28515625" style="1" customWidth="1"/>
    <col min="10348" max="10348" width="11.140625" style="1" bestFit="1" customWidth="1"/>
    <col min="10349" max="10349" width="13.85546875" style="1" bestFit="1" customWidth="1"/>
    <col min="10350" max="10350" width="11.140625" style="1" customWidth="1"/>
    <col min="10351" max="10351" width="6.85546875" style="1" customWidth="1"/>
    <col min="10352" max="10352" width="9.140625" style="1"/>
    <col min="10353" max="10353" width="11.85546875" style="1" customWidth="1"/>
    <col min="10354" max="10354" width="12.140625" style="1" customWidth="1"/>
    <col min="10355" max="10355" width="15.7109375" style="1" customWidth="1"/>
    <col min="10356" max="10356" width="13.42578125" style="1" customWidth="1"/>
    <col min="10357" max="10357" width="11.7109375" style="1" customWidth="1"/>
    <col min="10358" max="10358" width="10.7109375" style="1" customWidth="1"/>
    <col min="10359" max="10364" width="9.140625" style="1"/>
    <col min="10365" max="10365" width="10.5703125" style="1" customWidth="1"/>
    <col min="10366" max="10366" width="10.7109375" style="1" customWidth="1"/>
    <col min="10367" max="10367" width="9.85546875" style="1" customWidth="1"/>
    <col min="10368" max="10368" width="9.140625" style="1"/>
    <col min="10369" max="10369" width="11.7109375" style="1" customWidth="1"/>
    <col min="10370" max="10370" width="12" style="1" customWidth="1"/>
    <col min="10371" max="10586" width="9.140625" style="1"/>
    <col min="10587" max="10587" width="19.42578125" style="1" customWidth="1"/>
    <col min="10588" max="10588" width="14.7109375" style="1" customWidth="1"/>
    <col min="10589" max="10589" width="11.140625" style="1" customWidth="1"/>
    <col min="10590" max="10590" width="16.140625" style="1" customWidth="1"/>
    <col min="10591" max="10591" width="11.140625" style="1" customWidth="1"/>
    <col min="10592" max="10592" width="16.140625" style="1" customWidth="1"/>
    <col min="10593" max="10593" width="11.140625" style="1" customWidth="1"/>
    <col min="10594" max="10594" width="14.5703125" style="1" customWidth="1"/>
    <col min="10595" max="10595" width="11.140625" style="1" customWidth="1"/>
    <col min="10596" max="10596" width="6.85546875" style="1" bestFit="1" customWidth="1"/>
    <col min="10597" max="10597" width="10.140625" style="1" bestFit="1" customWidth="1"/>
    <col min="10598" max="10598" width="7.42578125" style="1" customWidth="1"/>
    <col min="10599" max="10599" width="10.140625" style="1" bestFit="1" customWidth="1"/>
    <col min="10600" max="10600" width="6.85546875" style="1" bestFit="1" customWidth="1"/>
    <col min="10601" max="10601" width="9.28515625" style="1" customWidth="1"/>
    <col min="10602" max="10602" width="6.85546875" style="1" bestFit="1" customWidth="1"/>
    <col min="10603" max="10603" width="9.28515625" style="1" customWidth="1"/>
    <col min="10604" max="10604" width="11.140625" style="1" bestFit="1" customWidth="1"/>
    <col min="10605" max="10605" width="13.85546875" style="1" bestFit="1" customWidth="1"/>
    <col min="10606" max="10606" width="11.140625" style="1" customWidth="1"/>
    <col min="10607" max="10607" width="6.85546875" style="1" customWidth="1"/>
    <col min="10608" max="10608" width="9.140625" style="1"/>
    <col min="10609" max="10609" width="11.85546875" style="1" customWidth="1"/>
    <col min="10610" max="10610" width="12.140625" style="1" customWidth="1"/>
    <col min="10611" max="10611" width="15.7109375" style="1" customWidth="1"/>
    <col min="10612" max="10612" width="13.42578125" style="1" customWidth="1"/>
    <col min="10613" max="10613" width="11.7109375" style="1" customWidth="1"/>
    <col min="10614" max="10614" width="10.7109375" style="1" customWidth="1"/>
    <col min="10615" max="10620" width="9.140625" style="1"/>
    <col min="10621" max="10621" width="10.5703125" style="1" customWidth="1"/>
    <col min="10622" max="10622" width="10.7109375" style="1" customWidth="1"/>
    <col min="10623" max="10623" width="9.85546875" style="1" customWidth="1"/>
    <col min="10624" max="10624" width="9.140625" style="1"/>
    <col min="10625" max="10625" width="11.7109375" style="1" customWidth="1"/>
    <col min="10626" max="10626" width="12" style="1" customWidth="1"/>
    <col min="10627" max="10842" width="9.140625" style="1"/>
    <col min="10843" max="10843" width="19.42578125" style="1" customWidth="1"/>
    <col min="10844" max="10844" width="14.7109375" style="1" customWidth="1"/>
    <col min="10845" max="10845" width="11.140625" style="1" customWidth="1"/>
    <col min="10846" max="10846" width="16.140625" style="1" customWidth="1"/>
    <col min="10847" max="10847" width="11.140625" style="1" customWidth="1"/>
    <col min="10848" max="10848" width="16.140625" style="1" customWidth="1"/>
    <col min="10849" max="10849" width="11.140625" style="1" customWidth="1"/>
    <col min="10850" max="10850" width="14.5703125" style="1" customWidth="1"/>
    <col min="10851" max="10851" width="11.140625" style="1" customWidth="1"/>
    <col min="10852" max="10852" width="6.85546875" style="1" bestFit="1" customWidth="1"/>
    <col min="10853" max="10853" width="10.140625" style="1" bestFit="1" customWidth="1"/>
    <col min="10854" max="10854" width="7.42578125" style="1" customWidth="1"/>
    <col min="10855" max="10855" width="10.140625" style="1" bestFit="1" customWidth="1"/>
    <col min="10856" max="10856" width="6.85546875" style="1" bestFit="1" customWidth="1"/>
    <col min="10857" max="10857" width="9.28515625" style="1" customWidth="1"/>
    <col min="10858" max="10858" width="6.85546875" style="1" bestFit="1" customWidth="1"/>
    <col min="10859" max="10859" width="9.28515625" style="1" customWidth="1"/>
    <col min="10860" max="10860" width="11.140625" style="1" bestFit="1" customWidth="1"/>
    <col min="10861" max="10861" width="13.85546875" style="1" bestFit="1" customWidth="1"/>
    <col min="10862" max="10862" width="11.140625" style="1" customWidth="1"/>
    <col min="10863" max="10863" width="6.85546875" style="1" customWidth="1"/>
    <col min="10864" max="10864" width="9.140625" style="1"/>
    <col min="10865" max="10865" width="11.85546875" style="1" customWidth="1"/>
    <col min="10866" max="10866" width="12.140625" style="1" customWidth="1"/>
    <col min="10867" max="10867" width="15.7109375" style="1" customWidth="1"/>
    <col min="10868" max="10868" width="13.42578125" style="1" customWidth="1"/>
    <col min="10869" max="10869" width="11.7109375" style="1" customWidth="1"/>
    <col min="10870" max="10870" width="10.7109375" style="1" customWidth="1"/>
    <col min="10871" max="10876" width="9.140625" style="1"/>
    <col min="10877" max="10877" width="10.5703125" style="1" customWidth="1"/>
    <col min="10878" max="10878" width="10.7109375" style="1" customWidth="1"/>
    <col min="10879" max="10879" width="9.85546875" style="1" customWidth="1"/>
    <col min="10880" max="10880" width="9.140625" style="1"/>
    <col min="10881" max="10881" width="11.7109375" style="1" customWidth="1"/>
    <col min="10882" max="10882" width="12" style="1" customWidth="1"/>
    <col min="10883" max="11098" width="9.140625" style="1"/>
    <col min="11099" max="11099" width="19.42578125" style="1" customWidth="1"/>
    <col min="11100" max="11100" width="14.7109375" style="1" customWidth="1"/>
    <col min="11101" max="11101" width="11.140625" style="1" customWidth="1"/>
    <col min="11102" max="11102" width="16.140625" style="1" customWidth="1"/>
    <col min="11103" max="11103" width="11.140625" style="1" customWidth="1"/>
    <col min="11104" max="11104" width="16.140625" style="1" customWidth="1"/>
    <col min="11105" max="11105" width="11.140625" style="1" customWidth="1"/>
    <col min="11106" max="11106" width="14.5703125" style="1" customWidth="1"/>
    <col min="11107" max="11107" width="11.140625" style="1" customWidth="1"/>
    <col min="11108" max="11108" width="6.85546875" style="1" bestFit="1" customWidth="1"/>
    <col min="11109" max="11109" width="10.140625" style="1" bestFit="1" customWidth="1"/>
    <col min="11110" max="11110" width="7.42578125" style="1" customWidth="1"/>
    <col min="11111" max="11111" width="10.140625" style="1" bestFit="1" customWidth="1"/>
    <col min="11112" max="11112" width="6.85546875" style="1" bestFit="1" customWidth="1"/>
    <col min="11113" max="11113" width="9.28515625" style="1" customWidth="1"/>
    <col min="11114" max="11114" width="6.85546875" style="1" bestFit="1" customWidth="1"/>
    <col min="11115" max="11115" width="9.28515625" style="1" customWidth="1"/>
    <col min="11116" max="11116" width="11.140625" style="1" bestFit="1" customWidth="1"/>
    <col min="11117" max="11117" width="13.85546875" style="1" bestFit="1" customWidth="1"/>
    <col min="11118" max="11118" width="11.140625" style="1" customWidth="1"/>
    <col min="11119" max="11119" width="6.85546875" style="1" customWidth="1"/>
    <col min="11120" max="11120" width="9.140625" style="1"/>
    <col min="11121" max="11121" width="11.85546875" style="1" customWidth="1"/>
    <col min="11122" max="11122" width="12.140625" style="1" customWidth="1"/>
    <col min="11123" max="11123" width="15.7109375" style="1" customWidth="1"/>
    <col min="11124" max="11124" width="13.42578125" style="1" customWidth="1"/>
    <col min="11125" max="11125" width="11.7109375" style="1" customWidth="1"/>
    <col min="11126" max="11126" width="10.7109375" style="1" customWidth="1"/>
    <col min="11127" max="11132" width="9.140625" style="1"/>
    <col min="11133" max="11133" width="10.5703125" style="1" customWidth="1"/>
    <col min="11134" max="11134" width="10.7109375" style="1" customWidth="1"/>
    <col min="11135" max="11135" width="9.85546875" style="1" customWidth="1"/>
    <col min="11136" max="11136" width="9.140625" style="1"/>
    <col min="11137" max="11137" width="11.7109375" style="1" customWidth="1"/>
    <col min="11138" max="11138" width="12" style="1" customWidth="1"/>
    <col min="11139" max="11354" width="9.140625" style="1"/>
    <col min="11355" max="11355" width="19.42578125" style="1" customWidth="1"/>
    <col min="11356" max="11356" width="14.7109375" style="1" customWidth="1"/>
    <col min="11357" max="11357" width="11.140625" style="1" customWidth="1"/>
    <col min="11358" max="11358" width="16.140625" style="1" customWidth="1"/>
    <col min="11359" max="11359" width="11.140625" style="1" customWidth="1"/>
    <col min="11360" max="11360" width="16.140625" style="1" customWidth="1"/>
    <col min="11361" max="11361" width="11.140625" style="1" customWidth="1"/>
    <col min="11362" max="11362" width="14.5703125" style="1" customWidth="1"/>
    <col min="11363" max="11363" width="11.140625" style="1" customWidth="1"/>
    <col min="11364" max="11364" width="6.85546875" style="1" bestFit="1" customWidth="1"/>
    <col min="11365" max="11365" width="10.140625" style="1" bestFit="1" customWidth="1"/>
    <col min="11366" max="11366" width="7.42578125" style="1" customWidth="1"/>
    <col min="11367" max="11367" width="10.140625" style="1" bestFit="1" customWidth="1"/>
    <col min="11368" max="11368" width="6.85546875" style="1" bestFit="1" customWidth="1"/>
    <col min="11369" max="11369" width="9.28515625" style="1" customWidth="1"/>
    <col min="11370" max="11370" width="6.85546875" style="1" bestFit="1" customWidth="1"/>
    <col min="11371" max="11371" width="9.28515625" style="1" customWidth="1"/>
    <col min="11372" max="11372" width="11.140625" style="1" bestFit="1" customWidth="1"/>
    <col min="11373" max="11373" width="13.85546875" style="1" bestFit="1" customWidth="1"/>
    <col min="11374" max="11374" width="11.140625" style="1" customWidth="1"/>
    <col min="11375" max="11375" width="6.85546875" style="1" customWidth="1"/>
    <col min="11376" max="11376" width="9.140625" style="1"/>
    <col min="11377" max="11377" width="11.85546875" style="1" customWidth="1"/>
    <col min="11378" max="11378" width="12.140625" style="1" customWidth="1"/>
    <col min="11379" max="11379" width="15.7109375" style="1" customWidth="1"/>
    <col min="11380" max="11380" width="13.42578125" style="1" customWidth="1"/>
    <col min="11381" max="11381" width="11.7109375" style="1" customWidth="1"/>
    <col min="11382" max="11382" width="10.7109375" style="1" customWidth="1"/>
    <col min="11383" max="11388" width="9.140625" style="1"/>
    <col min="11389" max="11389" width="10.5703125" style="1" customWidth="1"/>
    <col min="11390" max="11390" width="10.7109375" style="1" customWidth="1"/>
    <col min="11391" max="11391" width="9.85546875" style="1" customWidth="1"/>
    <col min="11392" max="11392" width="9.140625" style="1"/>
    <col min="11393" max="11393" width="11.7109375" style="1" customWidth="1"/>
    <col min="11394" max="11394" width="12" style="1" customWidth="1"/>
    <col min="11395" max="11610" width="9.140625" style="1"/>
    <col min="11611" max="11611" width="19.42578125" style="1" customWidth="1"/>
    <col min="11612" max="11612" width="14.7109375" style="1" customWidth="1"/>
    <col min="11613" max="11613" width="11.140625" style="1" customWidth="1"/>
    <col min="11614" max="11614" width="16.140625" style="1" customWidth="1"/>
    <col min="11615" max="11615" width="11.140625" style="1" customWidth="1"/>
    <col min="11616" max="11616" width="16.140625" style="1" customWidth="1"/>
    <col min="11617" max="11617" width="11.140625" style="1" customWidth="1"/>
    <col min="11618" max="11618" width="14.5703125" style="1" customWidth="1"/>
    <col min="11619" max="11619" width="11.140625" style="1" customWidth="1"/>
    <col min="11620" max="11620" width="6.85546875" style="1" bestFit="1" customWidth="1"/>
    <col min="11621" max="11621" width="10.140625" style="1" bestFit="1" customWidth="1"/>
    <col min="11622" max="11622" width="7.42578125" style="1" customWidth="1"/>
    <col min="11623" max="11623" width="10.140625" style="1" bestFit="1" customWidth="1"/>
    <col min="11624" max="11624" width="6.85546875" style="1" bestFit="1" customWidth="1"/>
    <col min="11625" max="11625" width="9.28515625" style="1" customWidth="1"/>
    <col min="11626" max="11626" width="6.85546875" style="1" bestFit="1" customWidth="1"/>
    <col min="11627" max="11627" width="9.28515625" style="1" customWidth="1"/>
    <col min="11628" max="11628" width="11.140625" style="1" bestFit="1" customWidth="1"/>
    <col min="11629" max="11629" width="13.85546875" style="1" bestFit="1" customWidth="1"/>
    <col min="11630" max="11630" width="11.140625" style="1" customWidth="1"/>
    <col min="11631" max="11631" width="6.85546875" style="1" customWidth="1"/>
    <col min="11632" max="11632" width="9.140625" style="1"/>
    <col min="11633" max="11633" width="11.85546875" style="1" customWidth="1"/>
    <col min="11634" max="11634" width="12.140625" style="1" customWidth="1"/>
    <col min="11635" max="11635" width="15.7109375" style="1" customWidth="1"/>
    <col min="11636" max="11636" width="13.42578125" style="1" customWidth="1"/>
    <col min="11637" max="11637" width="11.7109375" style="1" customWidth="1"/>
    <col min="11638" max="11638" width="10.7109375" style="1" customWidth="1"/>
    <col min="11639" max="11644" width="9.140625" style="1"/>
    <col min="11645" max="11645" width="10.5703125" style="1" customWidth="1"/>
    <col min="11646" max="11646" width="10.7109375" style="1" customWidth="1"/>
    <col min="11647" max="11647" width="9.85546875" style="1" customWidth="1"/>
    <col min="11648" max="11648" width="9.140625" style="1"/>
    <col min="11649" max="11649" width="11.7109375" style="1" customWidth="1"/>
    <col min="11650" max="11650" width="12" style="1" customWidth="1"/>
    <col min="11651" max="11866" width="9.140625" style="1"/>
    <col min="11867" max="11867" width="19.42578125" style="1" customWidth="1"/>
    <col min="11868" max="11868" width="14.7109375" style="1" customWidth="1"/>
    <col min="11869" max="11869" width="11.140625" style="1" customWidth="1"/>
    <col min="11870" max="11870" width="16.140625" style="1" customWidth="1"/>
    <col min="11871" max="11871" width="11.140625" style="1" customWidth="1"/>
    <col min="11872" max="11872" width="16.140625" style="1" customWidth="1"/>
    <col min="11873" max="11873" width="11.140625" style="1" customWidth="1"/>
    <col min="11874" max="11874" width="14.5703125" style="1" customWidth="1"/>
    <col min="11875" max="11875" width="11.140625" style="1" customWidth="1"/>
    <col min="11876" max="11876" width="6.85546875" style="1" bestFit="1" customWidth="1"/>
    <col min="11877" max="11877" width="10.140625" style="1" bestFit="1" customWidth="1"/>
    <col min="11878" max="11878" width="7.42578125" style="1" customWidth="1"/>
    <col min="11879" max="11879" width="10.140625" style="1" bestFit="1" customWidth="1"/>
    <col min="11880" max="11880" width="6.85546875" style="1" bestFit="1" customWidth="1"/>
    <col min="11881" max="11881" width="9.28515625" style="1" customWidth="1"/>
    <col min="11882" max="11882" width="6.85546875" style="1" bestFit="1" customWidth="1"/>
    <col min="11883" max="11883" width="9.28515625" style="1" customWidth="1"/>
    <col min="11884" max="11884" width="11.140625" style="1" bestFit="1" customWidth="1"/>
    <col min="11885" max="11885" width="13.85546875" style="1" bestFit="1" customWidth="1"/>
    <col min="11886" max="11886" width="11.140625" style="1" customWidth="1"/>
    <col min="11887" max="11887" width="6.85546875" style="1" customWidth="1"/>
    <col min="11888" max="11888" width="9.140625" style="1"/>
    <col min="11889" max="11889" width="11.85546875" style="1" customWidth="1"/>
    <col min="11890" max="11890" width="12.140625" style="1" customWidth="1"/>
    <col min="11891" max="11891" width="15.7109375" style="1" customWidth="1"/>
    <col min="11892" max="11892" width="13.42578125" style="1" customWidth="1"/>
    <col min="11893" max="11893" width="11.7109375" style="1" customWidth="1"/>
    <col min="11894" max="11894" width="10.7109375" style="1" customWidth="1"/>
    <col min="11895" max="11900" width="9.140625" style="1"/>
    <col min="11901" max="11901" width="10.5703125" style="1" customWidth="1"/>
    <col min="11902" max="11902" width="10.7109375" style="1" customWidth="1"/>
    <col min="11903" max="11903" width="9.85546875" style="1" customWidth="1"/>
    <col min="11904" max="11904" width="9.140625" style="1"/>
    <col min="11905" max="11905" width="11.7109375" style="1" customWidth="1"/>
    <col min="11906" max="11906" width="12" style="1" customWidth="1"/>
    <col min="11907" max="12122" width="9.140625" style="1"/>
    <col min="12123" max="12123" width="19.42578125" style="1" customWidth="1"/>
    <col min="12124" max="12124" width="14.7109375" style="1" customWidth="1"/>
    <col min="12125" max="12125" width="11.140625" style="1" customWidth="1"/>
    <col min="12126" max="12126" width="16.140625" style="1" customWidth="1"/>
    <col min="12127" max="12127" width="11.140625" style="1" customWidth="1"/>
    <col min="12128" max="12128" width="16.140625" style="1" customWidth="1"/>
    <col min="12129" max="12129" width="11.140625" style="1" customWidth="1"/>
    <col min="12130" max="12130" width="14.5703125" style="1" customWidth="1"/>
    <col min="12131" max="12131" width="11.140625" style="1" customWidth="1"/>
    <col min="12132" max="12132" width="6.85546875" style="1" bestFit="1" customWidth="1"/>
    <col min="12133" max="12133" width="10.140625" style="1" bestFit="1" customWidth="1"/>
    <col min="12134" max="12134" width="7.42578125" style="1" customWidth="1"/>
    <col min="12135" max="12135" width="10.140625" style="1" bestFit="1" customWidth="1"/>
    <col min="12136" max="12136" width="6.85546875" style="1" bestFit="1" customWidth="1"/>
    <col min="12137" max="12137" width="9.28515625" style="1" customWidth="1"/>
    <col min="12138" max="12138" width="6.85546875" style="1" bestFit="1" customWidth="1"/>
    <col min="12139" max="12139" width="9.28515625" style="1" customWidth="1"/>
    <col min="12140" max="12140" width="11.140625" style="1" bestFit="1" customWidth="1"/>
    <col min="12141" max="12141" width="13.85546875" style="1" bestFit="1" customWidth="1"/>
    <col min="12142" max="12142" width="11.140625" style="1" customWidth="1"/>
    <col min="12143" max="12143" width="6.85546875" style="1" customWidth="1"/>
    <col min="12144" max="12144" width="9.140625" style="1"/>
    <col min="12145" max="12145" width="11.85546875" style="1" customWidth="1"/>
    <col min="12146" max="12146" width="12.140625" style="1" customWidth="1"/>
    <col min="12147" max="12147" width="15.7109375" style="1" customWidth="1"/>
    <col min="12148" max="12148" width="13.42578125" style="1" customWidth="1"/>
    <col min="12149" max="12149" width="11.7109375" style="1" customWidth="1"/>
    <col min="12150" max="12150" width="10.7109375" style="1" customWidth="1"/>
    <col min="12151" max="12156" width="9.140625" style="1"/>
    <col min="12157" max="12157" width="10.5703125" style="1" customWidth="1"/>
    <col min="12158" max="12158" width="10.7109375" style="1" customWidth="1"/>
    <col min="12159" max="12159" width="9.85546875" style="1" customWidth="1"/>
    <col min="12160" max="12160" width="9.140625" style="1"/>
    <col min="12161" max="12161" width="11.7109375" style="1" customWidth="1"/>
    <col min="12162" max="12162" width="12" style="1" customWidth="1"/>
    <col min="12163" max="12378" width="9.140625" style="1"/>
    <col min="12379" max="12379" width="19.42578125" style="1" customWidth="1"/>
    <col min="12380" max="12380" width="14.7109375" style="1" customWidth="1"/>
    <col min="12381" max="12381" width="11.140625" style="1" customWidth="1"/>
    <col min="12382" max="12382" width="16.140625" style="1" customWidth="1"/>
    <col min="12383" max="12383" width="11.140625" style="1" customWidth="1"/>
    <col min="12384" max="12384" width="16.140625" style="1" customWidth="1"/>
    <col min="12385" max="12385" width="11.140625" style="1" customWidth="1"/>
    <col min="12386" max="12386" width="14.5703125" style="1" customWidth="1"/>
    <col min="12387" max="12387" width="11.140625" style="1" customWidth="1"/>
    <col min="12388" max="12388" width="6.85546875" style="1" bestFit="1" customWidth="1"/>
    <col min="12389" max="12389" width="10.140625" style="1" bestFit="1" customWidth="1"/>
    <col min="12390" max="12390" width="7.42578125" style="1" customWidth="1"/>
    <col min="12391" max="12391" width="10.140625" style="1" bestFit="1" customWidth="1"/>
    <col min="12392" max="12392" width="6.85546875" style="1" bestFit="1" customWidth="1"/>
    <col min="12393" max="12393" width="9.28515625" style="1" customWidth="1"/>
    <col min="12394" max="12394" width="6.85546875" style="1" bestFit="1" customWidth="1"/>
    <col min="12395" max="12395" width="9.28515625" style="1" customWidth="1"/>
    <col min="12396" max="12396" width="11.140625" style="1" bestFit="1" customWidth="1"/>
    <col min="12397" max="12397" width="13.85546875" style="1" bestFit="1" customWidth="1"/>
    <col min="12398" max="12398" width="11.140625" style="1" customWidth="1"/>
    <col min="12399" max="12399" width="6.85546875" style="1" customWidth="1"/>
    <col min="12400" max="12400" width="9.140625" style="1"/>
    <col min="12401" max="12401" width="11.85546875" style="1" customWidth="1"/>
    <col min="12402" max="12402" width="12.140625" style="1" customWidth="1"/>
    <col min="12403" max="12403" width="15.7109375" style="1" customWidth="1"/>
    <col min="12404" max="12404" width="13.42578125" style="1" customWidth="1"/>
    <col min="12405" max="12405" width="11.7109375" style="1" customWidth="1"/>
    <col min="12406" max="12406" width="10.7109375" style="1" customWidth="1"/>
    <col min="12407" max="12412" width="9.140625" style="1"/>
    <col min="12413" max="12413" width="10.5703125" style="1" customWidth="1"/>
    <col min="12414" max="12414" width="10.7109375" style="1" customWidth="1"/>
    <col min="12415" max="12415" width="9.85546875" style="1" customWidth="1"/>
    <col min="12416" max="12416" width="9.140625" style="1"/>
    <col min="12417" max="12417" width="11.7109375" style="1" customWidth="1"/>
    <col min="12418" max="12418" width="12" style="1" customWidth="1"/>
    <col min="12419" max="12634" width="9.140625" style="1"/>
    <col min="12635" max="12635" width="19.42578125" style="1" customWidth="1"/>
    <col min="12636" max="12636" width="14.7109375" style="1" customWidth="1"/>
    <col min="12637" max="12637" width="11.140625" style="1" customWidth="1"/>
    <col min="12638" max="12638" width="16.140625" style="1" customWidth="1"/>
    <col min="12639" max="12639" width="11.140625" style="1" customWidth="1"/>
    <col min="12640" max="12640" width="16.140625" style="1" customWidth="1"/>
    <col min="12641" max="12641" width="11.140625" style="1" customWidth="1"/>
    <col min="12642" max="12642" width="14.5703125" style="1" customWidth="1"/>
    <col min="12643" max="12643" width="11.140625" style="1" customWidth="1"/>
    <col min="12644" max="12644" width="6.85546875" style="1" bestFit="1" customWidth="1"/>
    <col min="12645" max="12645" width="10.140625" style="1" bestFit="1" customWidth="1"/>
    <col min="12646" max="12646" width="7.42578125" style="1" customWidth="1"/>
    <col min="12647" max="12647" width="10.140625" style="1" bestFit="1" customWidth="1"/>
    <col min="12648" max="12648" width="6.85546875" style="1" bestFit="1" customWidth="1"/>
    <col min="12649" max="12649" width="9.28515625" style="1" customWidth="1"/>
    <col min="12650" max="12650" width="6.85546875" style="1" bestFit="1" customWidth="1"/>
    <col min="12651" max="12651" width="9.28515625" style="1" customWidth="1"/>
    <col min="12652" max="12652" width="11.140625" style="1" bestFit="1" customWidth="1"/>
    <col min="12653" max="12653" width="13.85546875" style="1" bestFit="1" customWidth="1"/>
    <col min="12654" max="12654" width="11.140625" style="1" customWidth="1"/>
    <col min="12655" max="12655" width="6.85546875" style="1" customWidth="1"/>
    <col min="12656" max="12656" width="9.140625" style="1"/>
    <col min="12657" max="12657" width="11.85546875" style="1" customWidth="1"/>
    <col min="12658" max="12658" width="12.140625" style="1" customWidth="1"/>
    <col min="12659" max="12659" width="15.7109375" style="1" customWidth="1"/>
    <col min="12660" max="12660" width="13.42578125" style="1" customWidth="1"/>
    <col min="12661" max="12661" width="11.7109375" style="1" customWidth="1"/>
    <col min="12662" max="12662" width="10.7109375" style="1" customWidth="1"/>
    <col min="12663" max="12668" width="9.140625" style="1"/>
    <col min="12669" max="12669" width="10.5703125" style="1" customWidth="1"/>
    <col min="12670" max="12670" width="10.7109375" style="1" customWidth="1"/>
    <col min="12671" max="12671" width="9.85546875" style="1" customWidth="1"/>
    <col min="12672" max="12672" width="9.140625" style="1"/>
    <col min="12673" max="12673" width="11.7109375" style="1" customWidth="1"/>
    <col min="12674" max="12674" width="12" style="1" customWidth="1"/>
    <col min="12675" max="12890" width="9.140625" style="1"/>
    <col min="12891" max="12891" width="19.42578125" style="1" customWidth="1"/>
    <col min="12892" max="12892" width="14.7109375" style="1" customWidth="1"/>
    <col min="12893" max="12893" width="11.140625" style="1" customWidth="1"/>
    <col min="12894" max="12894" width="16.140625" style="1" customWidth="1"/>
    <col min="12895" max="12895" width="11.140625" style="1" customWidth="1"/>
    <col min="12896" max="12896" width="16.140625" style="1" customWidth="1"/>
    <col min="12897" max="12897" width="11.140625" style="1" customWidth="1"/>
    <col min="12898" max="12898" width="14.5703125" style="1" customWidth="1"/>
    <col min="12899" max="12899" width="11.140625" style="1" customWidth="1"/>
    <col min="12900" max="12900" width="6.85546875" style="1" bestFit="1" customWidth="1"/>
    <col min="12901" max="12901" width="10.140625" style="1" bestFit="1" customWidth="1"/>
    <col min="12902" max="12902" width="7.42578125" style="1" customWidth="1"/>
    <col min="12903" max="12903" width="10.140625" style="1" bestFit="1" customWidth="1"/>
    <col min="12904" max="12904" width="6.85546875" style="1" bestFit="1" customWidth="1"/>
    <col min="12905" max="12905" width="9.28515625" style="1" customWidth="1"/>
    <col min="12906" max="12906" width="6.85546875" style="1" bestFit="1" customWidth="1"/>
    <col min="12907" max="12907" width="9.28515625" style="1" customWidth="1"/>
    <col min="12908" max="12908" width="11.140625" style="1" bestFit="1" customWidth="1"/>
    <col min="12909" max="12909" width="13.85546875" style="1" bestFit="1" customWidth="1"/>
    <col min="12910" max="12910" width="11.140625" style="1" customWidth="1"/>
    <col min="12911" max="12911" width="6.85546875" style="1" customWidth="1"/>
    <col min="12912" max="12912" width="9.140625" style="1"/>
    <col min="12913" max="12913" width="11.85546875" style="1" customWidth="1"/>
    <col min="12914" max="12914" width="12.140625" style="1" customWidth="1"/>
    <col min="12915" max="12915" width="15.7109375" style="1" customWidth="1"/>
    <col min="12916" max="12916" width="13.42578125" style="1" customWidth="1"/>
    <col min="12917" max="12917" width="11.7109375" style="1" customWidth="1"/>
    <col min="12918" max="12918" width="10.7109375" style="1" customWidth="1"/>
    <col min="12919" max="12924" width="9.140625" style="1"/>
    <col min="12925" max="12925" width="10.5703125" style="1" customWidth="1"/>
    <col min="12926" max="12926" width="10.7109375" style="1" customWidth="1"/>
    <col min="12927" max="12927" width="9.85546875" style="1" customWidth="1"/>
    <col min="12928" max="12928" width="9.140625" style="1"/>
    <col min="12929" max="12929" width="11.7109375" style="1" customWidth="1"/>
    <col min="12930" max="12930" width="12" style="1" customWidth="1"/>
    <col min="12931" max="13146" width="9.140625" style="1"/>
    <col min="13147" max="13147" width="19.42578125" style="1" customWidth="1"/>
    <col min="13148" max="13148" width="14.7109375" style="1" customWidth="1"/>
    <col min="13149" max="13149" width="11.140625" style="1" customWidth="1"/>
    <col min="13150" max="13150" width="16.140625" style="1" customWidth="1"/>
    <col min="13151" max="13151" width="11.140625" style="1" customWidth="1"/>
    <col min="13152" max="13152" width="16.140625" style="1" customWidth="1"/>
    <col min="13153" max="13153" width="11.140625" style="1" customWidth="1"/>
    <col min="13154" max="13154" width="14.5703125" style="1" customWidth="1"/>
    <col min="13155" max="13155" width="11.140625" style="1" customWidth="1"/>
    <col min="13156" max="13156" width="6.85546875" style="1" bestFit="1" customWidth="1"/>
    <col min="13157" max="13157" width="10.140625" style="1" bestFit="1" customWidth="1"/>
    <col min="13158" max="13158" width="7.42578125" style="1" customWidth="1"/>
    <col min="13159" max="13159" width="10.140625" style="1" bestFit="1" customWidth="1"/>
    <col min="13160" max="13160" width="6.85546875" style="1" bestFit="1" customWidth="1"/>
    <col min="13161" max="13161" width="9.28515625" style="1" customWidth="1"/>
    <col min="13162" max="13162" width="6.85546875" style="1" bestFit="1" customWidth="1"/>
    <col min="13163" max="13163" width="9.28515625" style="1" customWidth="1"/>
    <col min="13164" max="13164" width="11.140625" style="1" bestFit="1" customWidth="1"/>
    <col min="13165" max="13165" width="13.85546875" style="1" bestFit="1" customWidth="1"/>
    <col min="13166" max="13166" width="11.140625" style="1" customWidth="1"/>
    <col min="13167" max="13167" width="6.85546875" style="1" customWidth="1"/>
    <col min="13168" max="13168" width="9.140625" style="1"/>
    <col min="13169" max="13169" width="11.85546875" style="1" customWidth="1"/>
    <col min="13170" max="13170" width="12.140625" style="1" customWidth="1"/>
    <col min="13171" max="13171" width="15.7109375" style="1" customWidth="1"/>
    <col min="13172" max="13172" width="13.42578125" style="1" customWidth="1"/>
    <col min="13173" max="13173" width="11.7109375" style="1" customWidth="1"/>
    <col min="13174" max="13174" width="10.7109375" style="1" customWidth="1"/>
    <col min="13175" max="13180" width="9.140625" style="1"/>
    <col min="13181" max="13181" width="10.5703125" style="1" customWidth="1"/>
    <col min="13182" max="13182" width="10.7109375" style="1" customWidth="1"/>
    <col min="13183" max="13183" width="9.85546875" style="1" customWidth="1"/>
    <col min="13184" max="13184" width="9.140625" style="1"/>
    <col min="13185" max="13185" width="11.7109375" style="1" customWidth="1"/>
    <col min="13186" max="13186" width="12" style="1" customWidth="1"/>
    <col min="13187" max="13402" width="9.140625" style="1"/>
    <col min="13403" max="13403" width="19.42578125" style="1" customWidth="1"/>
    <col min="13404" max="13404" width="14.7109375" style="1" customWidth="1"/>
    <col min="13405" max="13405" width="11.140625" style="1" customWidth="1"/>
    <col min="13406" max="13406" width="16.140625" style="1" customWidth="1"/>
    <col min="13407" max="13407" width="11.140625" style="1" customWidth="1"/>
    <col min="13408" max="13408" width="16.140625" style="1" customWidth="1"/>
    <col min="13409" max="13409" width="11.140625" style="1" customWidth="1"/>
    <col min="13410" max="13410" width="14.5703125" style="1" customWidth="1"/>
    <col min="13411" max="13411" width="11.140625" style="1" customWidth="1"/>
    <col min="13412" max="13412" width="6.85546875" style="1" bestFit="1" customWidth="1"/>
    <col min="13413" max="13413" width="10.140625" style="1" bestFit="1" customWidth="1"/>
    <col min="13414" max="13414" width="7.42578125" style="1" customWidth="1"/>
    <col min="13415" max="13415" width="10.140625" style="1" bestFit="1" customWidth="1"/>
    <col min="13416" max="13416" width="6.85546875" style="1" bestFit="1" customWidth="1"/>
    <col min="13417" max="13417" width="9.28515625" style="1" customWidth="1"/>
    <col min="13418" max="13418" width="6.85546875" style="1" bestFit="1" customWidth="1"/>
    <col min="13419" max="13419" width="9.28515625" style="1" customWidth="1"/>
    <col min="13420" max="13420" width="11.140625" style="1" bestFit="1" customWidth="1"/>
    <col min="13421" max="13421" width="13.85546875" style="1" bestFit="1" customWidth="1"/>
    <col min="13422" max="13422" width="11.140625" style="1" customWidth="1"/>
    <col min="13423" max="13423" width="6.85546875" style="1" customWidth="1"/>
    <col min="13424" max="13424" width="9.140625" style="1"/>
    <col min="13425" max="13425" width="11.85546875" style="1" customWidth="1"/>
    <col min="13426" max="13426" width="12.140625" style="1" customWidth="1"/>
    <col min="13427" max="13427" width="15.7109375" style="1" customWidth="1"/>
    <col min="13428" max="13428" width="13.42578125" style="1" customWidth="1"/>
    <col min="13429" max="13429" width="11.7109375" style="1" customWidth="1"/>
    <col min="13430" max="13430" width="10.7109375" style="1" customWidth="1"/>
    <col min="13431" max="13436" width="9.140625" style="1"/>
    <col min="13437" max="13437" width="10.5703125" style="1" customWidth="1"/>
    <col min="13438" max="13438" width="10.7109375" style="1" customWidth="1"/>
    <col min="13439" max="13439" width="9.85546875" style="1" customWidth="1"/>
    <col min="13440" max="13440" width="9.140625" style="1"/>
    <col min="13441" max="13441" width="11.7109375" style="1" customWidth="1"/>
    <col min="13442" max="13442" width="12" style="1" customWidth="1"/>
    <col min="13443" max="13658" width="9.140625" style="1"/>
    <col min="13659" max="13659" width="19.42578125" style="1" customWidth="1"/>
    <col min="13660" max="13660" width="14.7109375" style="1" customWidth="1"/>
    <col min="13661" max="13661" width="11.140625" style="1" customWidth="1"/>
    <col min="13662" max="13662" width="16.140625" style="1" customWidth="1"/>
    <col min="13663" max="13663" width="11.140625" style="1" customWidth="1"/>
    <col min="13664" max="13664" width="16.140625" style="1" customWidth="1"/>
    <col min="13665" max="13665" width="11.140625" style="1" customWidth="1"/>
    <col min="13666" max="13666" width="14.5703125" style="1" customWidth="1"/>
    <col min="13667" max="13667" width="11.140625" style="1" customWidth="1"/>
    <col min="13668" max="13668" width="6.85546875" style="1" bestFit="1" customWidth="1"/>
    <col min="13669" max="13669" width="10.140625" style="1" bestFit="1" customWidth="1"/>
    <col min="13670" max="13670" width="7.42578125" style="1" customWidth="1"/>
    <col min="13671" max="13671" width="10.140625" style="1" bestFit="1" customWidth="1"/>
    <col min="13672" max="13672" width="6.85546875" style="1" bestFit="1" customWidth="1"/>
    <col min="13673" max="13673" width="9.28515625" style="1" customWidth="1"/>
    <col min="13674" max="13674" width="6.85546875" style="1" bestFit="1" customWidth="1"/>
    <col min="13675" max="13675" width="9.28515625" style="1" customWidth="1"/>
    <col min="13676" max="13676" width="11.140625" style="1" bestFit="1" customWidth="1"/>
    <col min="13677" max="13677" width="13.85546875" style="1" bestFit="1" customWidth="1"/>
    <col min="13678" max="13678" width="11.140625" style="1" customWidth="1"/>
    <col min="13679" max="13679" width="6.85546875" style="1" customWidth="1"/>
    <col min="13680" max="13680" width="9.140625" style="1"/>
    <col min="13681" max="13681" width="11.85546875" style="1" customWidth="1"/>
    <col min="13682" max="13682" width="12.140625" style="1" customWidth="1"/>
    <col min="13683" max="13683" width="15.7109375" style="1" customWidth="1"/>
    <col min="13684" max="13684" width="13.42578125" style="1" customWidth="1"/>
    <col min="13685" max="13685" width="11.7109375" style="1" customWidth="1"/>
    <col min="13686" max="13686" width="10.7109375" style="1" customWidth="1"/>
    <col min="13687" max="13692" width="9.140625" style="1"/>
    <col min="13693" max="13693" width="10.5703125" style="1" customWidth="1"/>
    <col min="13694" max="13694" width="10.7109375" style="1" customWidth="1"/>
    <col min="13695" max="13695" width="9.85546875" style="1" customWidth="1"/>
    <col min="13696" max="13696" width="9.140625" style="1"/>
    <col min="13697" max="13697" width="11.7109375" style="1" customWidth="1"/>
    <col min="13698" max="13698" width="12" style="1" customWidth="1"/>
    <col min="13699" max="13914" width="9.140625" style="1"/>
    <col min="13915" max="13915" width="19.42578125" style="1" customWidth="1"/>
    <col min="13916" max="13916" width="14.7109375" style="1" customWidth="1"/>
    <col min="13917" max="13917" width="11.140625" style="1" customWidth="1"/>
    <col min="13918" max="13918" width="16.140625" style="1" customWidth="1"/>
    <col min="13919" max="13919" width="11.140625" style="1" customWidth="1"/>
    <col min="13920" max="13920" width="16.140625" style="1" customWidth="1"/>
    <col min="13921" max="13921" width="11.140625" style="1" customWidth="1"/>
    <col min="13922" max="13922" width="14.5703125" style="1" customWidth="1"/>
    <col min="13923" max="13923" width="11.140625" style="1" customWidth="1"/>
    <col min="13924" max="13924" width="6.85546875" style="1" bestFit="1" customWidth="1"/>
    <col min="13925" max="13925" width="10.140625" style="1" bestFit="1" customWidth="1"/>
    <col min="13926" max="13926" width="7.42578125" style="1" customWidth="1"/>
    <col min="13927" max="13927" width="10.140625" style="1" bestFit="1" customWidth="1"/>
    <col min="13928" max="13928" width="6.85546875" style="1" bestFit="1" customWidth="1"/>
    <col min="13929" max="13929" width="9.28515625" style="1" customWidth="1"/>
    <col min="13930" max="13930" width="6.85546875" style="1" bestFit="1" customWidth="1"/>
    <col min="13931" max="13931" width="9.28515625" style="1" customWidth="1"/>
    <col min="13932" max="13932" width="11.140625" style="1" bestFit="1" customWidth="1"/>
    <col min="13933" max="13933" width="13.85546875" style="1" bestFit="1" customWidth="1"/>
    <col min="13934" max="13934" width="11.140625" style="1" customWidth="1"/>
    <col min="13935" max="13935" width="6.85546875" style="1" customWidth="1"/>
    <col min="13936" max="13936" width="9.140625" style="1"/>
    <col min="13937" max="13937" width="11.85546875" style="1" customWidth="1"/>
    <col min="13938" max="13938" width="12.140625" style="1" customWidth="1"/>
    <col min="13939" max="13939" width="15.7109375" style="1" customWidth="1"/>
    <col min="13940" max="13940" width="13.42578125" style="1" customWidth="1"/>
    <col min="13941" max="13941" width="11.7109375" style="1" customWidth="1"/>
    <col min="13942" max="13942" width="10.7109375" style="1" customWidth="1"/>
    <col min="13943" max="13948" width="9.140625" style="1"/>
    <col min="13949" max="13949" width="10.5703125" style="1" customWidth="1"/>
    <col min="13950" max="13950" width="10.7109375" style="1" customWidth="1"/>
    <col min="13951" max="13951" width="9.85546875" style="1" customWidth="1"/>
    <col min="13952" max="13952" width="9.140625" style="1"/>
    <col min="13953" max="13953" width="11.7109375" style="1" customWidth="1"/>
    <col min="13954" max="13954" width="12" style="1" customWidth="1"/>
    <col min="13955" max="14170" width="9.140625" style="1"/>
    <col min="14171" max="14171" width="19.42578125" style="1" customWidth="1"/>
    <col min="14172" max="14172" width="14.7109375" style="1" customWidth="1"/>
    <col min="14173" max="14173" width="11.140625" style="1" customWidth="1"/>
    <col min="14174" max="14174" width="16.140625" style="1" customWidth="1"/>
    <col min="14175" max="14175" width="11.140625" style="1" customWidth="1"/>
    <col min="14176" max="14176" width="16.140625" style="1" customWidth="1"/>
    <col min="14177" max="14177" width="11.140625" style="1" customWidth="1"/>
    <col min="14178" max="14178" width="14.5703125" style="1" customWidth="1"/>
    <col min="14179" max="14179" width="11.140625" style="1" customWidth="1"/>
    <col min="14180" max="14180" width="6.85546875" style="1" bestFit="1" customWidth="1"/>
    <col min="14181" max="14181" width="10.140625" style="1" bestFit="1" customWidth="1"/>
    <col min="14182" max="14182" width="7.42578125" style="1" customWidth="1"/>
    <col min="14183" max="14183" width="10.140625" style="1" bestFit="1" customWidth="1"/>
    <col min="14184" max="14184" width="6.85546875" style="1" bestFit="1" customWidth="1"/>
    <col min="14185" max="14185" width="9.28515625" style="1" customWidth="1"/>
    <col min="14186" max="14186" width="6.85546875" style="1" bestFit="1" customWidth="1"/>
    <col min="14187" max="14187" width="9.28515625" style="1" customWidth="1"/>
    <col min="14188" max="14188" width="11.140625" style="1" bestFit="1" customWidth="1"/>
    <col min="14189" max="14189" width="13.85546875" style="1" bestFit="1" customWidth="1"/>
    <col min="14190" max="14190" width="11.140625" style="1" customWidth="1"/>
    <col min="14191" max="14191" width="6.85546875" style="1" customWidth="1"/>
    <col min="14192" max="14192" width="9.140625" style="1"/>
    <col min="14193" max="14193" width="11.85546875" style="1" customWidth="1"/>
    <col min="14194" max="14194" width="12.140625" style="1" customWidth="1"/>
    <col min="14195" max="14195" width="15.7109375" style="1" customWidth="1"/>
    <col min="14196" max="14196" width="13.42578125" style="1" customWidth="1"/>
    <col min="14197" max="14197" width="11.7109375" style="1" customWidth="1"/>
    <col min="14198" max="14198" width="10.7109375" style="1" customWidth="1"/>
    <col min="14199" max="14204" width="9.140625" style="1"/>
    <col min="14205" max="14205" width="10.5703125" style="1" customWidth="1"/>
    <col min="14206" max="14206" width="10.7109375" style="1" customWidth="1"/>
    <col min="14207" max="14207" width="9.85546875" style="1" customWidth="1"/>
    <col min="14208" max="14208" width="9.140625" style="1"/>
    <col min="14209" max="14209" width="11.7109375" style="1" customWidth="1"/>
    <col min="14210" max="14210" width="12" style="1" customWidth="1"/>
    <col min="14211" max="14426" width="9.140625" style="1"/>
    <col min="14427" max="14427" width="19.42578125" style="1" customWidth="1"/>
    <col min="14428" max="14428" width="14.7109375" style="1" customWidth="1"/>
    <col min="14429" max="14429" width="11.140625" style="1" customWidth="1"/>
    <col min="14430" max="14430" width="16.140625" style="1" customWidth="1"/>
    <col min="14431" max="14431" width="11.140625" style="1" customWidth="1"/>
    <col min="14432" max="14432" width="16.140625" style="1" customWidth="1"/>
    <col min="14433" max="14433" width="11.140625" style="1" customWidth="1"/>
    <col min="14434" max="14434" width="14.5703125" style="1" customWidth="1"/>
    <col min="14435" max="14435" width="11.140625" style="1" customWidth="1"/>
    <col min="14436" max="14436" width="6.85546875" style="1" bestFit="1" customWidth="1"/>
    <col min="14437" max="14437" width="10.140625" style="1" bestFit="1" customWidth="1"/>
    <col min="14438" max="14438" width="7.42578125" style="1" customWidth="1"/>
    <col min="14439" max="14439" width="10.140625" style="1" bestFit="1" customWidth="1"/>
    <col min="14440" max="14440" width="6.85546875" style="1" bestFit="1" customWidth="1"/>
    <col min="14441" max="14441" width="9.28515625" style="1" customWidth="1"/>
    <col min="14442" max="14442" width="6.85546875" style="1" bestFit="1" customWidth="1"/>
    <col min="14443" max="14443" width="9.28515625" style="1" customWidth="1"/>
    <col min="14444" max="14444" width="11.140625" style="1" bestFit="1" customWidth="1"/>
    <col min="14445" max="14445" width="13.85546875" style="1" bestFit="1" customWidth="1"/>
    <col min="14446" max="14446" width="11.140625" style="1" customWidth="1"/>
    <col min="14447" max="14447" width="6.85546875" style="1" customWidth="1"/>
    <col min="14448" max="14448" width="9.140625" style="1"/>
    <col min="14449" max="14449" width="11.85546875" style="1" customWidth="1"/>
    <col min="14450" max="14450" width="12.140625" style="1" customWidth="1"/>
    <col min="14451" max="14451" width="15.7109375" style="1" customWidth="1"/>
    <col min="14452" max="14452" width="13.42578125" style="1" customWidth="1"/>
    <col min="14453" max="14453" width="11.7109375" style="1" customWidth="1"/>
    <col min="14454" max="14454" width="10.7109375" style="1" customWidth="1"/>
    <col min="14455" max="14460" width="9.140625" style="1"/>
    <col min="14461" max="14461" width="10.5703125" style="1" customWidth="1"/>
    <col min="14462" max="14462" width="10.7109375" style="1" customWidth="1"/>
    <col min="14463" max="14463" width="9.85546875" style="1" customWidth="1"/>
    <col min="14464" max="14464" width="9.140625" style="1"/>
    <col min="14465" max="14465" width="11.7109375" style="1" customWidth="1"/>
    <col min="14466" max="14466" width="12" style="1" customWidth="1"/>
    <col min="14467" max="14682" width="9.140625" style="1"/>
    <col min="14683" max="14683" width="19.42578125" style="1" customWidth="1"/>
    <col min="14684" max="14684" width="14.7109375" style="1" customWidth="1"/>
    <col min="14685" max="14685" width="11.140625" style="1" customWidth="1"/>
    <col min="14686" max="14686" width="16.140625" style="1" customWidth="1"/>
    <col min="14687" max="14687" width="11.140625" style="1" customWidth="1"/>
    <col min="14688" max="14688" width="16.140625" style="1" customWidth="1"/>
    <col min="14689" max="14689" width="11.140625" style="1" customWidth="1"/>
    <col min="14690" max="14690" width="14.5703125" style="1" customWidth="1"/>
    <col min="14691" max="14691" width="11.140625" style="1" customWidth="1"/>
    <col min="14692" max="14692" width="6.85546875" style="1" bestFit="1" customWidth="1"/>
    <col min="14693" max="14693" width="10.140625" style="1" bestFit="1" customWidth="1"/>
    <col min="14694" max="14694" width="7.42578125" style="1" customWidth="1"/>
    <col min="14695" max="14695" width="10.140625" style="1" bestFit="1" customWidth="1"/>
    <col min="14696" max="14696" width="6.85546875" style="1" bestFit="1" customWidth="1"/>
    <col min="14697" max="14697" width="9.28515625" style="1" customWidth="1"/>
    <col min="14698" max="14698" width="6.85546875" style="1" bestFit="1" customWidth="1"/>
    <col min="14699" max="14699" width="9.28515625" style="1" customWidth="1"/>
    <col min="14700" max="14700" width="11.140625" style="1" bestFit="1" customWidth="1"/>
    <col min="14701" max="14701" width="13.85546875" style="1" bestFit="1" customWidth="1"/>
    <col min="14702" max="14702" width="11.140625" style="1" customWidth="1"/>
    <col min="14703" max="14703" width="6.85546875" style="1" customWidth="1"/>
    <col min="14704" max="14704" width="9.140625" style="1"/>
    <col min="14705" max="14705" width="11.85546875" style="1" customWidth="1"/>
    <col min="14706" max="14706" width="12.140625" style="1" customWidth="1"/>
    <col min="14707" max="14707" width="15.7109375" style="1" customWidth="1"/>
    <col min="14708" max="14708" width="13.42578125" style="1" customWidth="1"/>
    <col min="14709" max="14709" width="11.7109375" style="1" customWidth="1"/>
    <col min="14710" max="14710" width="10.7109375" style="1" customWidth="1"/>
    <col min="14711" max="14716" width="9.140625" style="1"/>
    <col min="14717" max="14717" width="10.5703125" style="1" customWidth="1"/>
    <col min="14718" max="14718" width="10.7109375" style="1" customWidth="1"/>
    <col min="14719" max="14719" width="9.85546875" style="1" customWidth="1"/>
    <col min="14720" max="14720" width="9.140625" style="1"/>
    <col min="14721" max="14721" width="11.7109375" style="1" customWidth="1"/>
    <col min="14722" max="14722" width="12" style="1" customWidth="1"/>
    <col min="14723" max="14938" width="9.140625" style="1"/>
    <col min="14939" max="14939" width="19.42578125" style="1" customWidth="1"/>
    <col min="14940" max="14940" width="14.7109375" style="1" customWidth="1"/>
    <col min="14941" max="14941" width="11.140625" style="1" customWidth="1"/>
    <col min="14942" max="14942" width="16.140625" style="1" customWidth="1"/>
    <col min="14943" max="14943" width="11.140625" style="1" customWidth="1"/>
    <col min="14944" max="14944" width="16.140625" style="1" customWidth="1"/>
    <col min="14945" max="14945" width="11.140625" style="1" customWidth="1"/>
    <col min="14946" max="14946" width="14.5703125" style="1" customWidth="1"/>
    <col min="14947" max="14947" width="11.140625" style="1" customWidth="1"/>
    <col min="14948" max="14948" width="6.85546875" style="1" bestFit="1" customWidth="1"/>
    <col min="14949" max="14949" width="10.140625" style="1" bestFit="1" customWidth="1"/>
    <col min="14950" max="14950" width="7.42578125" style="1" customWidth="1"/>
    <col min="14951" max="14951" width="10.140625" style="1" bestFit="1" customWidth="1"/>
    <col min="14952" max="14952" width="6.85546875" style="1" bestFit="1" customWidth="1"/>
    <col min="14953" max="14953" width="9.28515625" style="1" customWidth="1"/>
    <col min="14954" max="14954" width="6.85546875" style="1" bestFit="1" customWidth="1"/>
    <col min="14955" max="14955" width="9.28515625" style="1" customWidth="1"/>
    <col min="14956" max="14956" width="11.140625" style="1" bestFit="1" customWidth="1"/>
    <col min="14957" max="14957" width="13.85546875" style="1" bestFit="1" customWidth="1"/>
    <col min="14958" max="14958" width="11.140625" style="1" customWidth="1"/>
    <col min="14959" max="14959" width="6.85546875" style="1" customWidth="1"/>
    <col min="14960" max="14960" width="9.140625" style="1"/>
    <col min="14961" max="14961" width="11.85546875" style="1" customWidth="1"/>
    <col min="14962" max="14962" width="12.140625" style="1" customWidth="1"/>
    <col min="14963" max="14963" width="15.7109375" style="1" customWidth="1"/>
    <col min="14964" max="14964" width="13.42578125" style="1" customWidth="1"/>
    <col min="14965" max="14965" width="11.7109375" style="1" customWidth="1"/>
    <col min="14966" max="14966" width="10.7109375" style="1" customWidth="1"/>
    <col min="14967" max="14972" width="9.140625" style="1"/>
    <col min="14973" max="14973" width="10.5703125" style="1" customWidth="1"/>
    <col min="14974" max="14974" width="10.7109375" style="1" customWidth="1"/>
    <col min="14975" max="14975" width="9.85546875" style="1" customWidth="1"/>
    <col min="14976" max="14976" width="9.140625" style="1"/>
    <col min="14977" max="14977" width="11.7109375" style="1" customWidth="1"/>
    <col min="14978" max="14978" width="12" style="1" customWidth="1"/>
    <col min="14979" max="15194" width="9.140625" style="1"/>
    <col min="15195" max="15195" width="19.42578125" style="1" customWidth="1"/>
    <col min="15196" max="15196" width="14.7109375" style="1" customWidth="1"/>
    <col min="15197" max="15197" width="11.140625" style="1" customWidth="1"/>
    <col min="15198" max="15198" width="16.140625" style="1" customWidth="1"/>
    <col min="15199" max="15199" width="11.140625" style="1" customWidth="1"/>
    <col min="15200" max="15200" width="16.140625" style="1" customWidth="1"/>
    <col min="15201" max="15201" width="11.140625" style="1" customWidth="1"/>
    <col min="15202" max="15202" width="14.5703125" style="1" customWidth="1"/>
    <col min="15203" max="15203" width="11.140625" style="1" customWidth="1"/>
    <col min="15204" max="15204" width="6.85546875" style="1" bestFit="1" customWidth="1"/>
    <col min="15205" max="15205" width="10.140625" style="1" bestFit="1" customWidth="1"/>
    <col min="15206" max="15206" width="7.42578125" style="1" customWidth="1"/>
    <col min="15207" max="15207" width="10.140625" style="1" bestFit="1" customWidth="1"/>
    <col min="15208" max="15208" width="6.85546875" style="1" bestFit="1" customWidth="1"/>
    <col min="15209" max="15209" width="9.28515625" style="1" customWidth="1"/>
    <col min="15210" max="15210" width="6.85546875" style="1" bestFit="1" customWidth="1"/>
    <col min="15211" max="15211" width="9.28515625" style="1" customWidth="1"/>
    <col min="15212" max="15212" width="11.140625" style="1" bestFit="1" customWidth="1"/>
    <col min="15213" max="15213" width="13.85546875" style="1" bestFit="1" customWidth="1"/>
    <col min="15214" max="15214" width="11.140625" style="1" customWidth="1"/>
    <col min="15215" max="15215" width="6.85546875" style="1" customWidth="1"/>
    <col min="15216" max="15216" width="9.140625" style="1"/>
    <col min="15217" max="15217" width="11.85546875" style="1" customWidth="1"/>
    <col min="15218" max="15218" width="12.140625" style="1" customWidth="1"/>
    <col min="15219" max="15219" width="15.7109375" style="1" customWidth="1"/>
    <col min="15220" max="15220" width="13.42578125" style="1" customWidth="1"/>
    <col min="15221" max="15221" width="11.7109375" style="1" customWidth="1"/>
    <col min="15222" max="15222" width="10.7109375" style="1" customWidth="1"/>
    <col min="15223" max="15228" width="9.140625" style="1"/>
    <col min="15229" max="15229" width="10.5703125" style="1" customWidth="1"/>
    <col min="15230" max="15230" width="10.7109375" style="1" customWidth="1"/>
    <col min="15231" max="15231" width="9.85546875" style="1" customWidth="1"/>
    <col min="15232" max="15232" width="9.140625" style="1"/>
    <col min="15233" max="15233" width="11.7109375" style="1" customWidth="1"/>
    <col min="15234" max="15234" width="12" style="1" customWidth="1"/>
    <col min="15235" max="15450" width="9.140625" style="1"/>
    <col min="15451" max="15451" width="19.42578125" style="1" customWidth="1"/>
    <col min="15452" max="15452" width="14.7109375" style="1" customWidth="1"/>
    <col min="15453" max="15453" width="11.140625" style="1" customWidth="1"/>
    <col min="15454" max="15454" width="16.140625" style="1" customWidth="1"/>
    <col min="15455" max="15455" width="11.140625" style="1" customWidth="1"/>
    <col min="15456" max="15456" width="16.140625" style="1" customWidth="1"/>
    <col min="15457" max="15457" width="11.140625" style="1" customWidth="1"/>
    <col min="15458" max="15458" width="14.5703125" style="1" customWidth="1"/>
    <col min="15459" max="15459" width="11.140625" style="1" customWidth="1"/>
    <col min="15460" max="15460" width="6.85546875" style="1" bestFit="1" customWidth="1"/>
    <col min="15461" max="15461" width="10.140625" style="1" bestFit="1" customWidth="1"/>
    <col min="15462" max="15462" width="7.42578125" style="1" customWidth="1"/>
    <col min="15463" max="15463" width="10.140625" style="1" bestFit="1" customWidth="1"/>
    <col min="15464" max="15464" width="6.85546875" style="1" bestFit="1" customWidth="1"/>
    <col min="15465" max="15465" width="9.28515625" style="1" customWidth="1"/>
    <col min="15466" max="15466" width="6.85546875" style="1" bestFit="1" customWidth="1"/>
    <col min="15467" max="15467" width="9.28515625" style="1" customWidth="1"/>
    <col min="15468" max="15468" width="11.140625" style="1" bestFit="1" customWidth="1"/>
    <col min="15469" max="15469" width="13.85546875" style="1" bestFit="1" customWidth="1"/>
    <col min="15470" max="15470" width="11.140625" style="1" customWidth="1"/>
    <col min="15471" max="15471" width="6.85546875" style="1" customWidth="1"/>
    <col min="15472" max="15472" width="9.140625" style="1"/>
    <col min="15473" max="15473" width="11.85546875" style="1" customWidth="1"/>
    <col min="15474" max="15474" width="12.140625" style="1" customWidth="1"/>
    <col min="15475" max="15475" width="15.7109375" style="1" customWidth="1"/>
    <col min="15476" max="15476" width="13.42578125" style="1" customWidth="1"/>
    <col min="15477" max="15477" width="11.7109375" style="1" customWidth="1"/>
    <col min="15478" max="15478" width="10.7109375" style="1" customWidth="1"/>
    <col min="15479" max="15484" width="9.140625" style="1"/>
    <col min="15485" max="15485" width="10.5703125" style="1" customWidth="1"/>
    <col min="15486" max="15486" width="10.7109375" style="1" customWidth="1"/>
    <col min="15487" max="15487" width="9.85546875" style="1" customWidth="1"/>
    <col min="15488" max="15488" width="9.140625" style="1"/>
    <col min="15489" max="15489" width="11.7109375" style="1" customWidth="1"/>
    <col min="15490" max="15490" width="12" style="1" customWidth="1"/>
    <col min="15491" max="15706" width="9.140625" style="1"/>
    <col min="15707" max="15707" width="19.42578125" style="1" customWidth="1"/>
    <col min="15708" max="15708" width="14.7109375" style="1" customWidth="1"/>
    <col min="15709" max="15709" width="11.140625" style="1" customWidth="1"/>
    <col min="15710" max="15710" width="16.140625" style="1" customWidth="1"/>
    <col min="15711" max="15711" width="11.140625" style="1" customWidth="1"/>
    <col min="15712" max="15712" width="16.140625" style="1" customWidth="1"/>
    <col min="15713" max="15713" width="11.140625" style="1" customWidth="1"/>
    <col min="15714" max="15714" width="14.5703125" style="1" customWidth="1"/>
    <col min="15715" max="15715" width="11.140625" style="1" customWidth="1"/>
    <col min="15716" max="15716" width="6.85546875" style="1" bestFit="1" customWidth="1"/>
    <col min="15717" max="15717" width="10.140625" style="1" bestFit="1" customWidth="1"/>
    <col min="15718" max="15718" width="7.42578125" style="1" customWidth="1"/>
    <col min="15719" max="15719" width="10.140625" style="1" bestFit="1" customWidth="1"/>
    <col min="15720" max="15720" width="6.85546875" style="1" bestFit="1" customWidth="1"/>
    <col min="15721" max="15721" width="9.28515625" style="1" customWidth="1"/>
    <col min="15722" max="15722" width="6.85546875" style="1" bestFit="1" customWidth="1"/>
    <col min="15723" max="15723" width="9.28515625" style="1" customWidth="1"/>
    <col min="15724" max="15724" width="11.140625" style="1" bestFit="1" customWidth="1"/>
    <col min="15725" max="15725" width="13.85546875" style="1" bestFit="1" customWidth="1"/>
    <col min="15726" max="15726" width="11.140625" style="1" customWidth="1"/>
    <col min="15727" max="15727" width="6.85546875" style="1" customWidth="1"/>
    <col min="15728" max="15728" width="9.140625" style="1"/>
    <col min="15729" max="15729" width="11.85546875" style="1" customWidth="1"/>
    <col min="15730" max="15730" width="12.140625" style="1" customWidth="1"/>
    <col min="15731" max="15731" width="15.7109375" style="1" customWidth="1"/>
    <col min="15732" max="15732" width="13.42578125" style="1" customWidth="1"/>
    <col min="15733" max="15733" width="11.7109375" style="1" customWidth="1"/>
    <col min="15734" max="15734" width="10.7109375" style="1" customWidth="1"/>
    <col min="15735" max="15740" width="9.140625" style="1"/>
    <col min="15741" max="15741" width="10.5703125" style="1" customWidth="1"/>
    <col min="15742" max="15742" width="10.7109375" style="1" customWidth="1"/>
    <col min="15743" max="15743" width="9.85546875" style="1" customWidth="1"/>
    <col min="15744" max="15744" width="9.140625" style="1"/>
    <col min="15745" max="15745" width="11.7109375" style="1" customWidth="1"/>
    <col min="15746" max="15746" width="12" style="1" customWidth="1"/>
    <col min="15747" max="15962" width="9.140625" style="1"/>
    <col min="15963" max="15963" width="19.42578125" style="1" customWidth="1"/>
    <col min="15964" max="15964" width="14.7109375" style="1" customWidth="1"/>
    <col min="15965" max="15965" width="11.140625" style="1" customWidth="1"/>
    <col min="15966" max="15966" width="16.140625" style="1" customWidth="1"/>
    <col min="15967" max="15967" width="11.140625" style="1" customWidth="1"/>
    <col min="15968" max="15968" width="16.140625" style="1" customWidth="1"/>
    <col min="15969" max="15969" width="11.140625" style="1" customWidth="1"/>
    <col min="15970" max="15970" width="14.5703125" style="1" customWidth="1"/>
    <col min="15971" max="15971" width="11.140625" style="1" customWidth="1"/>
    <col min="15972" max="15972" width="6.85546875" style="1" bestFit="1" customWidth="1"/>
    <col min="15973" max="15973" width="10.140625" style="1" bestFit="1" customWidth="1"/>
    <col min="15974" max="15974" width="7.42578125" style="1" customWidth="1"/>
    <col min="15975" max="15975" width="10.140625" style="1" bestFit="1" customWidth="1"/>
    <col min="15976" max="15976" width="6.85546875" style="1" bestFit="1" customWidth="1"/>
    <col min="15977" max="15977" width="9.28515625" style="1" customWidth="1"/>
    <col min="15978" max="15978" width="6.85546875" style="1" bestFit="1" customWidth="1"/>
    <col min="15979" max="15979" width="9.28515625" style="1" customWidth="1"/>
    <col min="15980" max="15980" width="11.140625" style="1" bestFit="1" customWidth="1"/>
    <col min="15981" max="15981" width="13.85546875" style="1" bestFit="1" customWidth="1"/>
    <col min="15982" max="15982" width="11.140625" style="1" customWidth="1"/>
    <col min="15983" max="15983" width="6.85546875" style="1" customWidth="1"/>
    <col min="15984" max="15984" width="9.140625" style="1"/>
    <col min="15985" max="15985" width="11.85546875" style="1" customWidth="1"/>
    <col min="15986" max="15986" width="12.140625" style="1" customWidth="1"/>
    <col min="15987" max="15987" width="15.7109375" style="1" customWidth="1"/>
    <col min="15988" max="15988" width="13.42578125" style="1" customWidth="1"/>
    <col min="15989" max="15989" width="11.7109375" style="1" customWidth="1"/>
    <col min="15990" max="15990" width="10.7109375" style="1" customWidth="1"/>
    <col min="15991" max="15996" width="9.140625" style="1"/>
    <col min="15997" max="15997" width="10.5703125" style="1" customWidth="1"/>
    <col min="15998" max="15998" width="10.7109375" style="1" customWidth="1"/>
    <col min="15999" max="15999" width="9.85546875" style="1" customWidth="1"/>
    <col min="16000" max="16000" width="9.140625" style="1"/>
    <col min="16001" max="16001" width="11.7109375" style="1" customWidth="1"/>
    <col min="16002" max="16002" width="12" style="1" customWidth="1"/>
    <col min="16003" max="16384" width="9.140625" style="1"/>
  </cols>
  <sheetData>
    <row r="1" spans="1:4" ht="27.75" customHeight="1">
      <c r="A1" s="78" t="s">
        <v>306</v>
      </c>
      <c r="B1" s="78"/>
      <c r="C1" s="78"/>
      <c r="D1" s="78"/>
    </row>
    <row r="2" spans="1:4" ht="51.75" customHeight="1">
      <c r="A2" s="79" t="s">
        <v>304</v>
      </c>
      <c r="B2" s="79"/>
      <c r="C2" s="79"/>
      <c r="D2" s="79"/>
    </row>
    <row r="3" spans="1:4" ht="15.75" customHeight="1" thickBot="1">
      <c r="B3" s="44"/>
      <c r="C3" s="44"/>
      <c r="D3" s="57" t="s">
        <v>307</v>
      </c>
    </row>
    <row r="4" spans="1:4" s="5" customFormat="1" ht="72" customHeight="1" thickBot="1">
      <c r="A4" s="71" t="s">
        <v>302</v>
      </c>
      <c r="B4" s="76" t="s">
        <v>303</v>
      </c>
      <c r="C4" s="61" t="s">
        <v>308</v>
      </c>
      <c r="D4" s="61" t="s">
        <v>309</v>
      </c>
    </row>
    <row r="5" spans="1:4" s="5" customFormat="1" ht="17.25" customHeight="1">
      <c r="A5" s="77"/>
      <c r="B5" s="67" t="s">
        <v>1</v>
      </c>
      <c r="C5" s="66"/>
      <c r="D5" s="65"/>
    </row>
    <row r="6" spans="1:4">
      <c r="A6" s="58">
        <v>5101</v>
      </c>
      <c r="B6" s="68" t="s">
        <v>2</v>
      </c>
      <c r="C6" s="63">
        <f>Разшифровка!O10</f>
        <v>26582</v>
      </c>
      <c r="D6" s="63">
        <f>Разшифровка!O10</f>
        <v>26582</v>
      </c>
    </row>
    <row r="7" spans="1:4">
      <c r="A7" s="58">
        <v>5102</v>
      </c>
      <c r="B7" s="62" t="s">
        <v>3</v>
      </c>
      <c r="C7" s="64">
        <f>Разшифровка!O11</f>
        <v>16323</v>
      </c>
      <c r="D7" s="64">
        <f>Разшифровка!O11</f>
        <v>16323</v>
      </c>
    </row>
    <row r="8" spans="1:4">
      <c r="A8" s="58">
        <v>5103</v>
      </c>
      <c r="B8" s="62" t="s">
        <v>4</v>
      </c>
      <c r="C8" s="64">
        <f>Разшифровка!O12</f>
        <v>-5894</v>
      </c>
      <c r="D8" s="64">
        <f>Разшифровка!O12</f>
        <v>-5894</v>
      </c>
    </row>
    <row r="9" spans="1:4">
      <c r="A9" s="58">
        <v>5104</v>
      </c>
      <c r="B9" s="62" t="s">
        <v>5</v>
      </c>
      <c r="C9" s="64">
        <f>Разшифровка!O13</f>
        <v>31621</v>
      </c>
      <c r="D9" s="64">
        <f>Разшифровка!O13</f>
        <v>31621</v>
      </c>
    </row>
    <row r="10" spans="1:4">
      <c r="A10" s="58">
        <v>5105</v>
      </c>
      <c r="B10" s="62" t="s">
        <v>6</v>
      </c>
      <c r="C10" s="64">
        <f>Разшифровка!O14</f>
        <v>-6839</v>
      </c>
      <c r="D10" s="64">
        <f>Разшифровка!O14</f>
        <v>-6839</v>
      </c>
    </row>
    <row r="11" spans="1:4">
      <c r="A11" s="58">
        <v>5106</v>
      </c>
      <c r="B11" s="62" t="s">
        <v>7</v>
      </c>
      <c r="C11" s="64">
        <f>Разшифровка!O15</f>
        <v>-3102</v>
      </c>
      <c r="D11" s="64">
        <f>Разшифровка!O15</f>
        <v>-3102</v>
      </c>
    </row>
    <row r="12" spans="1:4">
      <c r="A12" s="58">
        <v>5107</v>
      </c>
      <c r="B12" s="62" t="s">
        <v>8</v>
      </c>
      <c r="C12" s="64">
        <f>Разшифровка!O16</f>
        <v>15102</v>
      </c>
      <c r="D12" s="64">
        <f>Разшифровка!O16</f>
        <v>15102</v>
      </c>
    </row>
    <row r="13" spans="1:4">
      <c r="A13" s="58">
        <v>5108</v>
      </c>
      <c r="B13" s="62" t="s">
        <v>9</v>
      </c>
      <c r="C13" s="64">
        <f>Разшифровка!O17</f>
        <v>65502</v>
      </c>
      <c r="D13" s="64">
        <f>Разшифровка!O17</f>
        <v>65502</v>
      </c>
    </row>
    <row r="14" spans="1:4">
      <c r="A14" s="58">
        <v>5109</v>
      </c>
      <c r="B14" s="62" t="s">
        <v>10</v>
      </c>
      <c r="C14" s="64">
        <f>Разшифровка!O18</f>
        <v>14150</v>
      </c>
      <c r="D14" s="64">
        <f>Разшифровка!O18</f>
        <v>14150</v>
      </c>
    </row>
    <row r="15" spans="1:4">
      <c r="A15" s="58">
        <v>5110</v>
      </c>
      <c r="B15" s="62" t="s">
        <v>11</v>
      </c>
      <c r="C15" s="64">
        <f>Разшифровка!O19</f>
        <v>436</v>
      </c>
      <c r="D15" s="64">
        <f>Разшифровка!O19</f>
        <v>436</v>
      </c>
    </row>
    <row r="16" spans="1:4">
      <c r="A16" s="58">
        <v>5111</v>
      </c>
      <c r="B16" s="62" t="s">
        <v>12</v>
      </c>
      <c r="C16" s="64">
        <f>Разшифровка!O20</f>
        <v>52343</v>
      </c>
      <c r="D16" s="64">
        <f>Разшифровка!O20</f>
        <v>52343</v>
      </c>
    </row>
    <row r="17" spans="1:93">
      <c r="A17" s="58">
        <v>5112</v>
      </c>
      <c r="B17" s="62" t="s">
        <v>13</v>
      </c>
      <c r="C17" s="64">
        <f>Разшифровка!O21</f>
        <v>21422</v>
      </c>
      <c r="D17" s="64">
        <f>Разшифровка!O21</f>
        <v>21422</v>
      </c>
    </row>
    <row r="18" spans="1:93">
      <c r="A18" s="58">
        <v>5113</v>
      </c>
      <c r="B18" s="62" t="s">
        <v>14</v>
      </c>
      <c r="C18" s="64">
        <f>Разшифровка!O22</f>
        <v>-18962</v>
      </c>
      <c r="D18" s="64">
        <f>Разшифровка!O22</f>
        <v>-18962</v>
      </c>
    </row>
    <row r="19" spans="1:93">
      <c r="A19" s="58">
        <v>5114</v>
      </c>
      <c r="B19" s="62" t="s">
        <v>15</v>
      </c>
      <c r="C19" s="64">
        <f>Разшифровка!O23</f>
        <v>-894</v>
      </c>
      <c r="D19" s="64">
        <f>Разшифровка!O23</f>
        <v>-894</v>
      </c>
    </row>
    <row r="20" spans="1:93">
      <c r="A20" s="58">
        <v>5198</v>
      </c>
      <c r="B20" s="62"/>
      <c r="C20" s="58"/>
      <c r="D20" s="58"/>
    </row>
    <row r="21" spans="1:93">
      <c r="A21" s="58">
        <v>5199</v>
      </c>
      <c r="B21" s="62" t="s">
        <v>16</v>
      </c>
      <c r="C21" s="58"/>
      <c r="D21" s="58"/>
    </row>
    <row r="22" spans="1:93">
      <c r="A22" s="58">
        <v>5201</v>
      </c>
      <c r="B22" s="62" t="s">
        <v>17</v>
      </c>
      <c r="C22" s="64">
        <f>Разшифровка!O26</f>
        <v>67690</v>
      </c>
      <c r="D22" s="64">
        <f>Разшифровка!O26</f>
        <v>67690</v>
      </c>
    </row>
    <row r="23" spans="1:93">
      <c r="A23" s="58">
        <v>5202</v>
      </c>
      <c r="B23" s="62" t="s">
        <v>18</v>
      </c>
      <c r="C23" s="64">
        <f>Разшифровка!O27</f>
        <v>-186638</v>
      </c>
      <c r="D23" s="64">
        <f>Разшифровка!O27</f>
        <v>-186638</v>
      </c>
    </row>
    <row r="24" spans="1:93">
      <c r="A24" s="58">
        <v>5203</v>
      </c>
      <c r="B24" s="62" t="s">
        <v>19</v>
      </c>
      <c r="C24" s="64">
        <f>Разшифровка!O28</f>
        <v>-2844</v>
      </c>
      <c r="D24" s="64">
        <f>Разшифровка!O28</f>
        <v>-2844</v>
      </c>
    </row>
    <row r="25" spans="1:93">
      <c r="A25" s="58">
        <v>5204</v>
      </c>
      <c r="B25" s="62" t="s">
        <v>20</v>
      </c>
      <c r="C25" s="64">
        <f>Разшифровка!O29</f>
        <v>11945</v>
      </c>
      <c r="D25" s="64">
        <f>Разшифровка!O29</f>
        <v>11945</v>
      </c>
    </row>
    <row r="26" spans="1:93">
      <c r="A26" s="58">
        <v>5205</v>
      </c>
      <c r="B26" s="62" t="s">
        <v>21</v>
      </c>
      <c r="C26" s="64">
        <f>Разшифровка!O30</f>
        <v>1026</v>
      </c>
      <c r="D26" s="64">
        <f>Разшифровка!O30</f>
        <v>1026</v>
      </c>
    </row>
    <row r="27" spans="1:93">
      <c r="A27" s="58">
        <v>5206</v>
      </c>
      <c r="B27" s="62" t="s">
        <v>22</v>
      </c>
      <c r="C27" s="64">
        <f>Разшифровка!O31</f>
        <v>4449</v>
      </c>
      <c r="D27" s="64">
        <f>Разшифровка!O31</f>
        <v>4449</v>
      </c>
    </row>
    <row r="28" spans="1:93">
      <c r="A28" s="58">
        <v>5207</v>
      </c>
      <c r="B28" s="62" t="s">
        <v>23</v>
      </c>
      <c r="C28" s="64">
        <f>Разшифровка!O32</f>
        <v>2408</v>
      </c>
      <c r="D28" s="64">
        <f>Разшифровка!O32</f>
        <v>2408</v>
      </c>
    </row>
    <row r="29" spans="1:93">
      <c r="A29" s="58">
        <v>5208</v>
      </c>
      <c r="B29" s="62" t="s">
        <v>24</v>
      </c>
      <c r="C29" s="64">
        <f>Разшифровка!O33</f>
        <v>5522</v>
      </c>
      <c r="D29" s="64">
        <f>Разшифровка!O33</f>
        <v>5522</v>
      </c>
    </row>
    <row r="30" spans="1:93">
      <c r="A30" s="58">
        <v>5209</v>
      </c>
      <c r="B30" s="62" t="s">
        <v>25</v>
      </c>
      <c r="C30" s="64">
        <f>Разшифровка!O34</f>
        <v>567</v>
      </c>
      <c r="D30" s="64">
        <f>Разшифровка!O34</f>
        <v>567</v>
      </c>
    </row>
    <row r="31" spans="1:93">
      <c r="A31" s="58">
        <v>5210</v>
      </c>
      <c r="B31" s="62" t="s">
        <v>26</v>
      </c>
      <c r="C31" s="64">
        <f>Разшифровка!O35</f>
        <v>10726</v>
      </c>
      <c r="D31" s="64">
        <f>Разшифровка!O35</f>
        <v>10726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</row>
    <row r="32" spans="1:93" s="3" customFormat="1">
      <c r="A32" s="59">
        <v>5211</v>
      </c>
      <c r="B32" s="69" t="s">
        <v>27</v>
      </c>
      <c r="C32" s="64">
        <f>Разшифровка!O36</f>
        <v>-2650</v>
      </c>
      <c r="D32" s="64">
        <f>Разшифровка!O36</f>
        <v>-2650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</row>
    <row r="33" spans="1:57">
      <c r="A33" s="58">
        <v>5212</v>
      </c>
      <c r="B33" s="62" t="s">
        <v>28</v>
      </c>
      <c r="C33" s="64">
        <f>Разшифровка!O37</f>
        <v>-4797</v>
      </c>
      <c r="D33" s="64">
        <f>Разшифровка!O37</f>
        <v>-4797</v>
      </c>
    </row>
    <row r="34" spans="1:57">
      <c r="A34" s="58">
        <v>5213</v>
      </c>
      <c r="B34" s="62" t="s">
        <v>29</v>
      </c>
      <c r="C34" s="64">
        <f>Разшифровка!O38</f>
        <v>2935</v>
      </c>
      <c r="D34" s="64">
        <f>Разшифровка!O38</f>
        <v>2935</v>
      </c>
    </row>
    <row r="35" spans="1:57">
      <c r="A35" s="58">
        <v>5298</v>
      </c>
      <c r="B35" s="62"/>
      <c r="C35" s="58"/>
      <c r="D35" s="58"/>
    </row>
    <row r="36" spans="1:57">
      <c r="A36" s="58">
        <v>5299</v>
      </c>
      <c r="B36" s="62" t="s">
        <v>30</v>
      </c>
      <c r="C36" s="58"/>
      <c r="D36" s="58"/>
    </row>
    <row r="37" spans="1:57">
      <c r="A37" s="58">
        <v>5301</v>
      </c>
      <c r="B37" s="62" t="s">
        <v>31</v>
      </c>
      <c r="C37" s="64">
        <f>Разшифровка!O41</f>
        <v>-4641</v>
      </c>
      <c r="D37" s="64">
        <f>Разшифровка!O41</f>
        <v>-4641</v>
      </c>
    </row>
    <row r="38" spans="1:57">
      <c r="A38" s="58">
        <v>5302</v>
      </c>
      <c r="B38" s="62" t="s">
        <v>32</v>
      </c>
      <c r="C38" s="64">
        <f>Разшифровка!O42</f>
        <v>-35033</v>
      </c>
      <c r="D38" s="64">
        <f>Разшифровка!O42</f>
        <v>-35033</v>
      </c>
    </row>
    <row r="39" spans="1:57">
      <c r="A39" s="58">
        <v>5303</v>
      </c>
      <c r="B39" s="62" t="s">
        <v>33</v>
      </c>
      <c r="C39" s="64">
        <f>Разшифровка!O43</f>
        <v>21915</v>
      </c>
      <c r="D39" s="64">
        <f>Разшифровка!O43</f>
        <v>21915</v>
      </c>
    </row>
    <row r="40" spans="1:57">
      <c r="A40" s="58">
        <v>5304</v>
      </c>
      <c r="B40" s="62" t="s">
        <v>34</v>
      </c>
      <c r="C40" s="64">
        <f>Разшифровка!O44</f>
        <v>4056</v>
      </c>
      <c r="D40" s="64">
        <f>Разшифровка!O44</f>
        <v>4056</v>
      </c>
    </row>
    <row r="41" spans="1:57" s="27" customFormat="1">
      <c r="A41" s="59">
        <v>5305</v>
      </c>
      <c r="B41" s="69" t="s">
        <v>35</v>
      </c>
      <c r="C41" s="64">
        <f>Разшифровка!O45</f>
        <v>52905</v>
      </c>
      <c r="D41" s="64">
        <f>Разшифровка!O45</f>
        <v>52905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</row>
    <row r="42" spans="1:57">
      <c r="A42" s="58">
        <v>5306</v>
      </c>
      <c r="B42" s="62" t="s">
        <v>36</v>
      </c>
      <c r="C42" s="64">
        <f>Разшифровка!O46</f>
        <v>912</v>
      </c>
      <c r="D42" s="64">
        <f>Разшифровка!O46</f>
        <v>912</v>
      </c>
    </row>
    <row r="43" spans="1:57">
      <c r="A43" s="58">
        <v>5307</v>
      </c>
      <c r="B43" s="62" t="s">
        <v>37</v>
      </c>
      <c r="C43" s="64">
        <f>Разшифровка!O47</f>
        <v>4848</v>
      </c>
      <c r="D43" s="64">
        <f>Разшифровка!O47</f>
        <v>4848</v>
      </c>
    </row>
    <row r="44" spans="1:57">
      <c r="A44" s="58">
        <v>5308</v>
      </c>
      <c r="B44" s="62" t="s">
        <v>38</v>
      </c>
      <c r="C44" s="64">
        <f>Разшифровка!O48</f>
        <v>23721</v>
      </c>
      <c r="D44" s="64">
        <f>Разшифровка!O48</f>
        <v>23721</v>
      </c>
    </row>
    <row r="45" spans="1:57">
      <c r="A45" s="58">
        <v>5309</v>
      </c>
      <c r="B45" s="62" t="s">
        <v>39</v>
      </c>
      <c r="C45" s="64">
        <f>Разшифровка!O49</f>
        <v>990</v>
      </c>
      <c r="D45" s="64">
        <f>Разшифровка!O49</f>
        <v>990</v>
      </c>
    </row>
    <row r="46" spans="1:57">
      <c r="A46" s="58">
        <v>5310</v>
      </c>
      <c r="B46" s="62" t="s">
        <v>40</v>
      </c>
      <c r="C46" s="64">
        <f>Разшифровка!O50</f>
        <v>-1690</v>
      </c>
      <c r="D46" s="64">
        <f>Разшифровка!O50</f>
        <v>-1690</v>
      </c>
    </row>
    <row r="47" spans="1:57">
      <c r="A47" s="58">
        <v>5311</v>
      </c>
      <c r="B47" s="62" t="s">
        <v>41</v>
      </c>
      <c r="C47" s="64">
        <f>Разшифровка!O51</f>
        <v>139812</v>
      </c>
      <c r="D47" s="64">
        <f>Разшифровка!O51</f>
        <v>139812</v>
      </c>
    </row>
    <row r="48" spans="1:57">
      <c r="A48" s="58">
        <v>5312</v>
      </c>
      <c r="B48" s="62" t="s">
        <v>42</v>
      </c>
      <c r="C48" s="64">
        <f>Разшифровка!O52</f>
        <v>29152</v>
      </c>
      <c r="D48" s="64">
        <f>Разшифровка!O52</f>
        <v>29152</v>
      </c>
    </row>
    <row r="49" spans="1:4">
      <c r="A49" s="58">
        <v>5398</v>
      </c>
      <c r="B49" s="62"/>
      <c r="C49" s="58"/>
      <c r="D49" s="58"/>
    </row>
    <row r="50" spans="1:4">
      <c r="A50" s="58">
        <v>5399</v>
      </c>
      <c r="B50" s="62" t="s">
        <v>43</v>
      </c>
      <c r="C50" s="58"/>
      <c r="D50" s="58"/>
    </row>
    <row r="51" spans="1:4">
      <c r="A51" s="58">
        <v>5401</v>
      </c>
      <c r="B51" s="62" t="s">
        <v>44</v>
      </c>
      <c r="C51" s="64">
        <f>Разшифровка!O55</f>
        <v>-49151</v>
      </c>
      <c r="D51" s="64">
        <f>Разшифровка!O55</f>
        <v>-49151</v>
      </c>
    </row>
    <row r="52" spans="1:4">
      <c r="A52" s="58">
        <v>5402</v>
      </c>
      <c r="B52" s="62" t="s">
        <v>45</v>
      </c>
      <c r="C52" s="64">
        <f>Разшифровка!O56</f>
        <v>-28617</v>
      </c>
      <c r="D52" s="64">
        <f>Разшифровка!O56</f>
        <v>-28617</v>
      </c>
    </row>
    <row r="53" spans="1:4">
      <c r="A53" s="58">
        <v>5403</v>
      </c>
      <c r="B53" s="62" t="s">
        <v>46</v>
      </c>
      <c r="C53" s="64">
        <f>Разшифровка!O57</f>
        <v>-6568</v>
      </c>
      <c r="D53" s="64">
        <f>Разшифровка!O57</f>
        <v>-6568</v>
      </c>
    </row>
    <row r="54" spans="1:4">
      <c r="A54" s="58">
        <v>5404</v>
      </c>
      <c r="B54" s="62" t="s">
        <v>47</v>
      </c>
      <c r="C54" s="64">
        <f>Разшифровка!O58</f>
        <v>-2184</v>
      </c>
      <c r="D54" s="64">
        <f>Разшифровка!O58</f>
        <v>-2184</v>
      </c>
    </row>
    <row r="55" spans="1:4">
      <c r="A55" s="58">
        <v>5405</v>
      </c>
      <c r="B55" s="62" t="s">
        <v>48</v>
      </c>
      <c r="C55" s="64">
        <f>Разшифровка!O59</f>
        <v>-6091</v>
      </c>
      <c r="D55" s="64">
        <f>Разшифровка!O59</f>
        <v>-6091</v>
      </c>
    </row>
    <row r="56" spans="1:4">
      <c r="A56" s="58">
        <v>5406</v>
      </c>
      <c r="B56" s="62" t="s">
        <v>49</v>
      </c>
      <c r="C56" s="64">
        <f>Разшифровка!O60</f>
        <v>20735</v>
      </c>
      <c r="D56" s="64">
        <f>Разшифровка!O60</f>
        <v>20735</v>
      </c>
    </row>
    <row r="57" spans="1:4">
      <c r="A57" s="58">
        <v>5407</v>
      </c>
      <c r="B57" s="62" t="s">
        <v>50</v>
      </c>
      <c r="C57" s="64">
        <f>Разшифровка!O61</f>
        <v>2097</v>
      </c>
      <c r="D57" s="64">
        <f>Разшифровка!O61</f>
        <v>2097</v>
      </c>
    </row>
    <row r="58" spans="1:4">
      <c r="A58" s="58">
        <v>5408</v>
      </c>
      <c r="B58" s="62" t="s">
        <v>51</v>
      </c>
      <c r="C58" s="64">
        <f>Разшифровка!O62</f>
        <v>-43169</v>
      </c>
      <c r="D58" s="64">
        <f>Разшифровка!O62</f>
        <v>-43169</v>
      </c>
    </row>
    <row r="59" spans="1:4">
      <c r="A59" s="58">
        <v>5409</v>
      </c>
      <c r="B59" s="62" t="s">
        <v>52</v>
      </c>
      <c r="C59" s="64">
        <f>Разшифровка!O63</f>
        <v>-11373</v>
      </c>
      <c r="D59" s="64">
        <f>Разшифровка!O63</f>
        <v>-11373</v>
      </c>
    </row>
    <row r="60" spans="1:4">
      <c r="A60" s="58">
        <v>5410</v>
      </c>
      <c r="B60" s="62" t="s">
        <v>53</v>
      </c>
      <c r="C60" s="64">
        <f>Разшифровка!O64</f>
        <v>-4182</v>
      </c>
      <c r="D60" s="64">
        <f>Разшифровка!O64</f>
        <v>-4182</v>
      </c>
    </row>
    <row r="61" spans="1:4">
      <c r="A61" s="58">
        <v>5498</v>
      </c>
      <c r="B61" s="62"/>
      <c r="C61" s="58"/>
      <c r="D61" s="58"/>
    </row>
    <row r="62" spans="1:4">
      <c r="A62" s="58">
        <v>5499</v>
      </c>
      <c r="B62" s="62" t="s">
        <v>54</v>
      </c>
      <c r="C62" s="58"/>
      <c r="D62" s="58"/>
    </row>
    <row r="63" spans="1:4">
      <c r="A63" s="58">
        <v>5501</v>
      </c>
      <c r="B63" s="62" t="s">
        <v>55</v>
      </c>
      <c r="C63" s="64">
        <f>Разшифровка!O67</f>
        <v>58468</v>
      </c>
      <c r="D63" s="64">
        <f>Разшифровка!O67</f>
        <v>58468</v>
      </c>
    </row>
    <row r="64" spans="1:4">
      <c r="A64" s="58">
        <v>5502</v>
      </c>
      <c r="B64" s="62" t="s">
        <v>56</v>
      </c>
      <c r="C64" s="64">
        <f>Разшифровка!O68</f>
        <v>-3061</v>
      </c>
      <c r="D64" s="64">
        <f>Разшифровка!O68</f>
        <v>-3061</v>
      </c>
    </row>
    <row r="65" spans="1:4">
      <c r="A65" s="58">
        <v>5503</v>
      </c>
      <c r="B65" s="62" t="s">
        <v>57</v>
      </c>
      <c r="C65" s="64">
        <f>Разшифровка!O69</f>
        <v>-43491</v>
      </c>
      <c r="D65" s="64">
        <f>Разшифровка!O69</f>
        <v>-43491</v>
      </c>
    </row>
    <row r="66" spans="1:4">
      <c r="A66" s="58">
        <v>5504</v>
      </c>
      <c r="B66" s="62" t="s">
        <v>58</v>
      </c>
      <c r="C66" s="64">
        <f>Разшифровка!O70</f>
        <v>-36708</v>
      </c>
      <c r="D66" s="64">
        <f>Разшифровка!O70</f>
        <v>-36708</v>
      </c>
    </row>
    <row r="67" spans="1:4">
      <c r="A67" s="58">
        <v>5505</v>
      </c>
      <c r="B67" s="62" t="s">
        <v>59</v>
      </c>
      <c r="C67" s="64">
        <f>Разшифровка!O71</f>
        <v>4936</v>
      </c>
      <c r="D67" s="64">
        <f>Разшифровка!O71</f>
        <v>4936</v>
      </c>
    </row>
    <row r="68" spans="1:4">
      <c r="A68" s="58">
        <v>5506</v>
      </c>
      <c r="B68" s="62" t="s">
        <v>60</v>
      </c>
      <c r="C68" s="64">
        <f>Разшифровка!O72</f>
        <v>1074</v>
      </c>
      <c r="D68" s="64">
        <f>Разшифровка!O72</f>
        <v>1074</v>
      </c>
    </row>
    <row r="69" spans="1:4">
      <c r="A69" s="58">
        <v>5507</v>
      </c>
      <c r="B69" s="62" t="s">
        <v>61</v>
      </c>
      <c r="C69" s="64">
        <f>Разшифровка!O73</f>
        <v>5021</v>
      </c>
      <c r="D69" s="64">
        <f>Разшифровка!O73</f>
        <v>5021</v>
      </c>
    </row>
    <row r="70" spans="1:4">
      <c r="A70" s="58">
        <v>5508</v>
      </c>
      <c r="B70" s="62" t="s">
        <v>62</v>
      </c>
      <c r="C70" s="64">
        <f>Разшифровка!O74</f>
        <v>-1137</v>
      </c>
      <c r="D70" s="64">
        <f>Разшифровка!O74</f>
        <v>-1137</v>
      </c>
    </row>
    <row r="71" spans="1:4">
      <c r="A71" s="58">
        <v>5509</v>
      </c>
      <c r="B71" s="62" t="s">
        <v>63</v>
      </c>
      <c r="C71" s="64">
        <f>Разшифровка!O75</f>
        <v>-1024</v>
      </c>
      <c r="D71" s="64">
        <f>Разшифровка!O75</f>
        <v>-1024</v>
      </c>
    </row>
    <row r="72" spans="1:4">
      <c r="A72" s="58">
        <v>5510</v>
      </c>
      <c r="B72" s="62" t="s">
        <v>64</v>
      </c>
      <c r="C72" s="64">
        <f>Разшифровка!O76</f>
        <v>-7309</v>
      </c>
      <c r="D72" s="64">
        <f>Разшифровка!O76</f>
        <v>-7309</v>
      </c>
    </row>
    <row r="73" spans="1:4">
      <c r="A73" s="58">
        <v>5511</v>
      </c>
      <c r="B73" s="62" t="s">
        <v>65</v>
      </c>
      <c r="C73" s="64">
        <f>Разшифровка!O77</f>
        <v>1802</v>
      </c>
      <c r="D73" s="64">
        <f>Разшифровка!O77</f>
        <v>1802</v>
      </c>
    </row>
    <row r="74" spans="1:4">
      <c r="A74" s="58">
        <v>5598</v>
      </c>
      <c r="B74" s="62"/>
      <c r="C74" s="58"/>
      <c r="D74" s="58"/>
    </row>
    <row r="75" spans="1:4">
      <c r="A75" s="58">
        <v>5599</v>
      </c>
      <c r="B75" s="62" t="s">
        <v>66</v>
      </c>
      <c r="C75" s="58"/>
      <c r="D75" s="58"/>
    </row>
    <row r="76" spans="1:4">
      <c r="A76" s="58">
        <v>5601</v>
      </c>
      <c r="B76" s="62" t="s">
        <v>67</v>
      </c>
      <c r="C76" s="64">
        <f>Разшифровка!O80</f>
        <v>-20058</v>
      </c>
      <c r="D76" s="64">
        <f>Разшифровка!O80</f>
        <v>-20058</v>
      </c>
    </row>
    <row r="77" spans="1:4">
      <c r="A77" s="58">
        <v>5602</v>
      </c>
      <c r="B77" s="62" t="s">
        <v>68</v>
      </c>
      <c r="C77" s="64">
        <f>Разшифровка!O81</f>
        <v>-3783</v>
      </c>
      <c r="D77" s="64">
        <f>Разшифровка!O81</f>
        <v>-3783</v>
      </c>
    </row>
    <row r="78" spans="1:4">
      <c r="A78" s="58">
        <v>5603</v>
      </c>
      <c r="B78" s="62" t="s">
        <v>69</v>
      </c>
      <c r="C78" s="64">
        <f>Разшифровка!O82</f>
        <v>-11061</v>
      </c>
      <c r="D78" s="64">
        <f>Разшифровка!O82</f>
        <v>-11061</v>
      </c>
    </row>
    <row r="79" spans="1:4">
      <c r="A79" s="58">
        <v>5605</v>
      </c>
      <c r="B79" s="62" t="s">
        <v>70</v>
      </c>
      <c r="C79" s="64">
        <f>Разшифровка!O83</f>
        <v>32451</v>
      </c>
      <c r="D79" s="64">
        <f>Разшифровка!O83</f>
        <v>32451</v>
      </c>
    </row>
    <row r="80" spans="1:4">
      <c r="A80" s="58">
        <v>5606</v>
      </c>
      <c r="B80" s="62" t="s">
        <v>71</v>
      </c>
      <c r="C80" s="64">
        <f>Разшифровка!O84</f>
        <v>-12979</v>
      </c>
      <c r="D80" s="64">
        <f>Разшифровка!O84</f>
        <v>-12979</v>
      </c>
    </row>
    <row r="81" spans="1:4">
      <c r="A81" s="58">
        <v>5607</v>
      </c>
      <c r="B81" s="62" t="s">
        <v>72</v>
      </c>
      <c r="C81" s="64">
        <f>Разшифровка!O85</f>
        <v>-38514</v>
      </c>
      <c r="D81" s="64">
        <f>Разшифровка!O85</f>
        <v>-38514</v>
      </c>
    </row>
    <row r="82" spans="1:4">
      <c r="A82" s="58">
        <v>5608</v>
      </c>
      <c r="B82" s="62" t="s">
        <v>73</v>
      </c>
      <c r="C82" s="64">
        <f>Разшифровка!O86</f>
        <v>4713</v>
      </c>
      <c r="D82" s="64">
        <f>Разшифровка!O86</f>
        <v>4713</v>
      </c>
    </row>
    <row r="83" spans="1:4">
      <c r="A83" s="58">
        <v>5609</v>
      </c>
      <c r="B83" s="62" t="s">
        <v>74</v>
      </c>
      <c r="C83" s="64">
        <f>Разшифровка!O87</f>
        <v>3840</v>
      </c>
      <c r="D83" s="64">
        <f>Разшифровка!O87</f>
        <v>3840</v>
      </c>
    </row>
    <row r="84" spans="1:4">
      <c r="A84" s="58">
        <v>5610</v>
      </c>
      <c r="B84" s="62" t="s">
        <v>75</v>
      </c>
      <c r="C84" s="64">
        <f>Разшифровка!O88</f>
        <v>-19704</v>
      </c>
      <c r="D84" s="64">
        <f>Разшифровка!O88</f>
        <v>-19704</v>
      </c>
    </row>
    <row r="85" spans="1:4">
      <c r="A85" s="58">
        <v>5611</v>
      </c>
      <c r="B85" s="62" t="s">
        <v>76</v>
      </c>
      <c r="C85" s="64">
        <f>Разшифровка!O89</f>
        <v>-3179</v>
      </c>
      <c r="D85" s="64">
        <f>Разшифровка!O89</f>
        <v>-3179</v>
      </c>
    </row>
    <row r="86" spans="1:4">
      <c r="A86" s="58">
        <v>5698</v>
      </c>
      <c r="B86" s="62"/>
      <c r="C86" s="58"/>
      <c r="D86" s="58"/>
    </row>
    <row r="87" spans="1:4">
      <c r="A87" s="58">
        <v>5699</v>
      </c>
      <c r="B87" s="62" t="s">
        <v>77</v>
      </c>
      <c r="C87" s="58"/>
      <c r="D87" s="58"/>
    </row>
    <row r="88" spans="1:4" s="4" customFormat="1">
      <c r="A88" s="60">
        <v>5701</v>
      </c>
      <c r="B88" s="70" t="s">
        <v>78</v>
      </c>
      <c r="C88" s="64">
        <f>Разшифровка!O92</f>
        <v>-47757</v>
      </c>
      <c r="D88" s="64">
        <f>Разшифровка!O92</f>
        <v>-47757</v>
      </c>
    </row>
    <row r="89" spans="1:4">
      <c r="A89" s="58">
        <v>5702</v>
      </c>
      <c r="B89" s="62" t="s">
        <v>79</v>
      </c>
      <c r="C89" s="64">
        <f>Разшифровка!O93</f>
        <v>-8414</v>
      </c>
      <c r="D89" s="64">
        <f>Разшифровка!O93</f>
        <v>-8414</v>
      </c>
    </row>
    <row r="90" spans="1:4">
      <c r="A90" s="58">
        <v>5703</v>
      </c>
      <c r="B90" s="62" t="s">
        <v>80</v>
      </c>
      <c r="C90" s="64">
        <f>Разшифровка!O94</f>
        <v>-67560</v>
      </c>
      <c r="D90" s="64">
        <f>Разшифровка!O94</f>
        <v>-67560</v>
      </c>
    </row>
    <row r="91" spans="1:4">
      <c r="A91" s="58">
        <v>5704</v>
      </c>
      <c r="B91" s="62" t="s">
        <v>81</v>
      </c>
      <c r="C91" s="64">
        <f>Разшифровка!O95</f>
        <v>-290</v>
      </c>
      <c r="D91" s="64">
        <f>Разшифровка!O95</f>
        <v>-290</v>
      </c>
    </row>
    <row r="92" spans="1:4">
      <c r="A92" s="58">
        <v>5798</v>
      </c>
      <c r="B92" s="62"/>
      <c r="C92" s="58"/>
      <c r="D92" s="58"/>
    </row>
    <row r="93" spans="1:4">
      <c r="A93" s="58">
        <v>5799</v>
      </c>
      <c r="B93" s="62" t="s">
        <v>82</v>
      </c>
      <c r="C93" s="58"/>
      <c r="D93" s="58"/>
    </row>
    <row r="94" spans="1:4">
      <c r="A94" s="58">
        <v>5801</v>
      </c>
      <c r="B94" s="62" t="s">
        <v>83</v>
      </c>
      <c r="C94" s="64">
        <f>Разшифровка!O98</f>
        <v>2488</v>
      </c>
      <c r="D94" s="64">
        <f>Разшифровка!O98</f>
        <v>2488</v>
      </c>
    </row>
    <row r="95" spans="1:4">
      <c r="A95" s="58">
        <v>5802</v>
      </c>
      <c r="B95" s="62" t="s">
        <v>84</v>
      </c>
      <c r="C95" s="64">
        <f>Разшифровка!O99</f>
        <v>1605</v>
      </c>
      <c r="D95" s="64">
        <f>Разшифровка!O99</f>
        <v>1605</v>
      </c>
    </row>
    <row r="96" spans="1:4">
      <c r="A96" s="58">
        <v>5803</v>
      </c>
      <c r="B96" s="62" t="s">
        <v>85</v>
      </c>
      <c r="C96" s="64">
        <f>Разшифровка!O100</f>
        <v>-24558</v>
      </c>
      <c r="D96" s="64">
        <f>Разшифровка!O100</f>
        <v>-24558</v>
      </c>
    </row>
    <row r="97" spans="1:4">
      <c r="A97" s="58">
        <v>5804</v>
      </c>
      <c r="B97" s="62" t="s">
        <v>86</v>
      </c>
      <c r="C97" s="64">
        <f>Разшифровка!O101</f>
        <v>1934</v>
      </c>
      <c r="D97" s="64">
        <f>Разшифровка!O101</f>
        <v>1934</v>
      </c>
    </row>
    <row r="98" spans="1:4">
      <c r="A98" s="58">
        <v>5805</v>
      </c>
      <c r="B98" s="62" t="s">
        <v>87</v>
      </c>
      <c r="C98" s="64">
        <f>Разшифровка!O102</f>
        <v>-5790</v>
      </c>
      <c r="D98" s="64">
        <f>Разшифровка!O102</f>
        <v>-5790</v>
      </c>
    </row>
    <row r="99" spans="1:4">
      <c r="A99" s="58">
        <v>5806</v>
      </c>
      <c r="B99" s="62" t="s">
        <v>88</v>
      </c>
      <c r="C99" s="64">
        <f>Разшифровка!O103</f>
        <v>1098</v>
      </c>
      <c r="D99" s="64">
        <f>Разшифровка!O103</f>
        <v>1098</v>
      </c>
    </row>
    <row r="100" spans="1:4" s="4" customFormat="1">
      <c r="A100" s="60">
        <v>5807</v>
      </c>
      <c r="B100" s="70" t="s">
        <v>89</v>
      </c>
      <c r="C100" s="64">
        <f>Разшифровка!O104</f>
        <v>-6178</v>
      </c>
      <c r="D100" s="64">
        <f>Разшифровка!O104</f>
        <v>-6178</v>
      </c>
    </row>
    <row r="101" spans="1:4">
      <c r="A101" s="58">
        <v>5808</v>
      </c>
      <c r="B101" s="62" t="s">
        <v>90</v>
      </c>
      <c r="C101" s="64">
        <f>Разшифровка!O105</f>
        <v>-198</v>
      </c>
      <c r="D101" s="64">
        <f>Разшифровка!O105</f>
        <v>-198</v>
      </c>
    </row>
    <row r="102" spans="1:4">
      <c r="A102" s="58">
        <v>5898</v>
      </c>
      <c r="B102" s="62"/>
      <c r="C102" s="58"/>
      <c r="D102" s="58"/>
    </row>
    <row r="103" spans="1:4">
      <c r="A103" s="58">
        <v>5899</v>
      </c>
      <c r="B103" s="62" t="s">
        <v>91</v>
      </c>
      <c r="C103" s="58"/>
      <c r="D103" s="58"/>
    </row>
    <row r="104" spans="1:4">
      <c r="A104" s="58">
        <v>5901</v>
      </c>
      <c r="B104" s="62" t="s">
        <v>92</v>
      </c>
      <c r="C104" s="64">
        <f>Разшифровка!O108</f>
        <v>6329</v>
      </c>
      <c r="D104" s="64">
        <f>Разшифровка!O108</f>
        <v>6329</v>
      </c>
    </row>
    <row r="105" spans="1:4">
      <c r="A105" s="58">
        <v>5902</v>
      </c>
      <c r="B105" s="62" t="s">
        <v>93</v>
      </c>
      <c r="C105" s="64">
        <f>Разшифровка!O109</f>
        <v>-22811</v>
      </c>
      <c r="D105" s="64">
        <f>Разшифровка!O109</f>
        <v>-22811</v>
      </c>
    </row>
    <row r="106" spans="1:4">
      <c r="A106" s="58">
        <v>5903</v>
      </c>
      <c r="B106" s="62" t="s">
        <v>94</v>
      </c>
      <c r="C106" s="64">
        <f>Разшифровка!O110</f>
        <v>4183</v>
      </c>
      <c r="D106" s="64">
        <f>Разшифровка!O110</f>
        <v>4183</v>
      </c>
    </row>
    <row r="107" spans="1:4">
      <c r="A107" s="58">
        <v>5904</v>
      </c>
      <c r="B107" s="62" t="s">
        <v>95</v>
      </c>
      <c r="C107" s="64">
        <f>Разшифровка!O111</f>
        <v>-14504</v>
      </c>
      <c r="D107" s="64">
        <f>Разшифровка!O111</f>
        <v>-14504</v>
      </c>
    </row>
    <row r="108" spans="1:4">
      <c r="A108" s="58">
        <v>5905</v>
      </c>
      <c r="B108" s="62" t="s">
        <v>96</v>
      </c>
      <c r="C108" s="64">
        <f>Разшифровка!O112</f>
        <v>-14103</v>
      </c>
      <c r="D108" s="64">
        <f>Разшифровка!O112</f>
        <v>-14103</v>
      </c>
    </row>
    <row r="109" spans="1:4">
      <c r="A109" s="58">
        <v>5906</v>
      </c>
      <c r="B109" s="62" t="s">
        <v>97</v>
      </c>
      <c r="C109" s="64">
        <f>Разшифровка!O113</f>
        <v>-5213</v>
      </c>
      <c r="D109" s="64">
        <f>Разшифровка!O113</f>
        <v>-5213</v>
      </c>
    </row>
    <row r="110" spans="1:4">
      <c r="A110" s="58">
        <v>5907</v>
      </c>
      <c r="B110" s="62" t="s">
        <v>98</v>
      </c>
      <c r="C110" s="64">
        <f>Разшифровка!O114</f>
        <v>-4486</v>
      </c>
      <c r="D110" s="64">
        <f>Разшифровка!O114</f>
        <v>-4486</v>
      </c>
    </row>
    <row r="111" spans="1:4">
      <c r="A111" s="58">
        <v>5998</v>
      </c>
      <c r="B111" s="62"/>
      <c r="C111" s="58"/>
      <c r="D111" s="58"/>
    </row>
    <row r="112" spans="1:4">
      <c r="A112" s="58">
        <v>5999</v>
      </c>
      <c r="B112" s="62" t="s">
        <v>99</v>
      </c>
      <c r="C112" s="58"/>
      <c r="D112" s="58"/>
    </row>
    <row r="113" spans="1:4">
      <c r="A113" s="58">
        <v>6001</v>
      </c>
      <c r="B113" s="62" t="s">
        <v>100</v>
      </c>
      <c r="C113" s="64">
        <f>Разшифровка!O117</f>
        <v>8778</v>
      </c>
      <c r="D113" s="64">
        <f>Разшифровка!O117</f>
        <v>8778</v>
      </c>
    </row>
    <row r="114" spans="1:4">
      <c r="A114" s="58">
        <v>6002</v>
      </c>
      <c r="B114" s="62" t="s">
        <v>101</v>
      </c>
      <c r="C114" s="64">
        <f>Разшифровка!O118</f>
        <v>258</v>
      </c>
      <c r="D114" s="64">
        <f>Разшифровка!O118</f>
        <v>258</v>
      </c>
    </row>
    <row r="115" spans="1:4">
      <c r="A115" s="58">
        <v>6003</v>
      </c>
      <c r="B115" s="62" t="s">
        <v>102</v>
      </c>
      <c r="C115" s="64">
        <f>Разшифровка!O119</f>
        <v>-18101</v>
      </c>
      <c r="D115" s="64">
        <f>Разшифровка!O119</f>
        <v>-18101</v>
      </c>
    </row>
    <row r="116" spans="1:4">
      <c r="A116" s="58">
        <v>6004</v>
      </c>
      <c r="B116" s="62" t="s">
        <v>103</v>
      </c>
      <c r="C116" s="64">
        <f>Разшифровка!O120</f>
        <v>13837</v>
      </c>
      <c r="D116" s="64">
        <f>Разшифровка!O120</f>
        <v>13837</v>
      </c>
    </row>
    <row r="117" spans="1:4">
      <c r="A117" s="58">
        <v>6005</v>
      </c>
      <c r="B117" s="62" t="s">
        <v>104</v>
      </c>
      <c r="C117" s="64">
        <f>Разшифровка!O121</f>
        <v>-75520</v>
      </c>
      <c r="D117" s="64">
        <f>Разшифровка!O121</f>
        <v>-75520</v>
      </c>
    </row>
    <row r="118" spans="1:4">
      <c r="A118" s="58">
        <v>6006</v>
      </c>
      <c r="B118" s="69" t="s">
        <v>105</v>
      </c>
      <c r="C118" s="64">
        <f>Разшифровка!O122</f>
        <v>-1329</v>
      </c>
      <c r="D118" s="64">
        <f>Разшифровка!O122</f>
        <v>-1329</v>
      </c>
    </row>
    <row r="119" spans="1:4">
      <c r="A119" s="58">
        <v>6007</v>
      </c>
      <c r="B119" s="62" t="s">
        <v>106</v>
      </c>
      <c r="C119" s="64">
        <f>Разшифровка!O123</f>
        <v>2314</v>
      </c>
      <c r="D119" s="64">
        <f>Разшифровка!O123</f>
        <v>2314</v>
      </c>
    </row>
    <row r="120" spans="1:4">
      <c r="A120" s="58">
        <v>6008</v>
      </c>
      <c r="B120" s="62" t="s">
        <v>107</v>
      </c>
      <c r="C120" s="64">
        <f>Разшифровка!O124</f>
        <v>-435</v>
      </c>
      <c r="D120" s="64">
        <f>Разшифровка!O124</f>
        <v>-435</v>
      </c>
    </row>
    <row r="121" spans="1:4">
      <c r="A121" s="58">
        <v>6009</v>
      </c>
      <c r="B121" s="62" t="s">
        <v>108</v>
      </c>
      <c r="C121" s="64">
        <f>Разшифровка!O125</f>
        <v>256</v>
      </c>
      <c r="D121" s="64">
        <f>Разшифровка!O125</f>
        <v>256</v>
      </c>
    </row>
    <row r="122" spans="1:4">
      <c r="A122" s="58">
        <v>6098</v>
      </c>
      <c r="B122" s="62"/>
      <c r="C122" s="58"/>
      <c r="D122" s="58"/>
    </row>
    <row r="123" spans="1:4">
      <c r="A123" s="58">
        <v>6099</v>
      </c>
      <c r="B123" s="62" t="s">
        <v>109</v>
      </c>
      <c r="C123" s="58"/>
      <c r="D123" s="58"/>
    </row>
    <row r="124" spans="1:4">
      <c r="A124" s="58">
        <v>6101</v>
      </c>
      <c r="B124" s="62" t="s">
        <v>110</v>
      </c>
      <c r="C124" s="64">
        <f>Разшифровка!O128</f>
        <v>-708</v>
      </c>
      <c r="D124" s="64">
        <f>Разшифровка!O128</f>
        <v>-708</v>
      </c>
    </row>
    <row r="125" spans="1:4">
      <c r="A125" s="58">
        <v>6102</v>
      </c>
      <c r="B125" s="62" t="s">
        <v>111</v>
      </c>
      <c r="C125" s="64">
        <f>Разшифровка!O129</f>
        <v>12878</v>
      </c>
      <c r="D125" s="64">
        <f>Разшифровка!O129</f>
        <v>12878</v>
      </c>
    </row>
    <row r="126" spans="1:4">
      <c r="A126" s="58">
        <v>6103</v>
      </c>
      <c r="B126" s="62" t="s">
        <v>112</v>
      </c>
      <c r="C126" s="64">
        <f>Разшифровка!O130</f>
        <v>-11256</v>
      </c>
      <c r="D126" s="64">
        <f>Разшифровка!O130</f>
        <v>-11256</v>
      </c>
    </row>
    <row r="127" spans="1:4">
      <c r="A127" s="58">
        <v>6104</v>
      </c>
      <c r="B127" s="62" t="s">
        <v>113</v>
      </c>
      <c r="C127" s="64">
        <f>Разшифровка!O131</f>
        <v>3913</v>
      </c>
      <c r="D127" s="64">
        <f>Разшифровка!O131</f>
        <v>3913</v>
      </c>
    </row>
    <row r="128" spans="1:4">
      <c r="A128" s="58">
        <v>6105</v>
      </c>
      <c r="B128" s="62" t="s">
        <v>114</v>
      </c>
      <c r="C128" s="64">
        <f>Разшифровка!O132</f>
        <v>2992</v>
      </c>
      <c r="D128" s="64">
        <f>Разшифровка!O132</f>
        <v>2992</v>
      </c>
    </row>
    <row r="129" spans="1:4">
      <c r="A129" s="58">
        <v>6106</v>
      </c>
      <c r="B129" s="62" t="s">
        <v>115</v>
      </c>
      <c r="C129" s="64">
        <f>Разшифровка!O133</f>
        <v>7845</v>
      </c>
      <c r="D129" s="64">
        <f>Разшифровка!O133</f>
        <v>7845</v>
      </c>
    </row>
    <row r="130" spans="1:4">
      <c r="A130" s="58">
        <v>6107</v>
      </c>
      <c r="B130" s="62" t="s">
        <v>116</v>
      </c>
      <c r="C130" s="64">
        <f>Разшифровка!O134</f>
        <v>-14529</v>
      </c>
      <c r="D130" s="64">
        <f>Разшифровка!O134</f>
        <v>-14529</v>
      </c>
    </row>
    <row r="131" spans="1:4">
      <c r="A131" s="58">
        <v>6108</v>
      </c>
      <c r="B131" s="62" t="s">
        <v>117</v>
      </c>
      <c r="C131" s="64">
        <f>Разшифровка!O135</f>
        <v>-1363</v>
      </c>
      <c r="D131" s="64">
        <f>Разшифровка!O135</f>
        <v>-1363</v>
      </c>
    </row>
    <row r="132" spans="1:4">
      <c r="A132" s="58">
        <v>6198</v>
      </c>
      <c r="B132" s="62"/>
      <c r="C132" s="58"/>
      <c r="D132" s="58"/>
    </row>
    <row r="133" spans="1:4">
      <c r="A133" s="58">
        <v>6199</v>
      </c>
      <c r="B133" s="62" t="s">
        <v>118</v>
      </c>
      <c r="C133" s="58"/>
      <c r="D133" s="58"/>
    </row>
    <row r="134" spans="1:4">
      <c r="A134" s="58">
        <v>6201</v>
      </c>
      <c r="B134" s="62" t="s">
        <v>119</v>
      </c>
      <c r="C134" s="64">
        <f>Разшифровка!O138</f>
        <v>-10677</v>
      </c>
      <c r="D134" s="64">
        <f>Разшифровка!O138</f>
        <v>-10677</v>
      </c>
    </row>
    <row r="135" spans="1:4">
      <c r="A135" s="58">
        <v>6202</v>
      </c>
      <c r="B135" s="62" t="s">
        <v>120</v>
      </c>
      <c r="C135" s="64">
        <f>Разшифровка!O139</f>
        <v>-66145</v>
      </c>
      <c r="D135" s="64">
        <f>Разшифровка!O139</f>
        <v>-66145</v>
      </c>
    </row>
    <row r="136" spans="1:4">
      <c r="A136" s="58">
        <v>6203</v>
      </c>
      <c r="B136" s="62" t="s">
        <v>121</v>
      </c>
      <c r="C136" s="64">
        <f>Разшифровка!O140</f>
        <v>1477</v>
      </c>
      <c r="D136" s="64">
        <f>Разшифровка!O140</f>
        <v>1477</v>
      </c>
    </row>
    <row r="137" spans="1:4">
      <c r="A137" s="58">
        <v>6204</v>
      </c>
      <c r="B137" s="62" t="s">
        <v>122</v>
      </c>
      <c r="C137" s="64">
        <f>Разшифровка!O141</f>
        <v>10682</v>
      </c>
      <c r="D137" s="64">
        <f>Разшифровка!O141</f>
        <v>10682</v>
      </c>
    </row>
    <row r="138" spans="1:4">
      <c r="A138" s="58">
        <v>6205</v>
      </c>
      <c r="B138" s="62" t="s">
        <v>123</v>
      </c>
      <c r="C138" s="64">
        <f>Разшифровка!O142</f>
        <v>12340</v>
      </c>
      <c r="D138" s="64">
        <f>Разшифровка!O142</f>
        <v>12340</v>
      </c>
    </row>
    <row r="139" spans="1:4">
      <c r="A139" s="58">
        <v>6206</v>
      </c>
      <c r="B139" s="62" t="s">
        <v>124</v>
      </c>
      <c r="C139" s="64">
        <f>Разшифровка!O143</f>
        <v>1122</v>
      </c>
      <c r="D139" s="64">
        <f>Разшифровка!O143</f>
        <v>1122</v>
      </c>
    </row>
    <row r="140" spans="1:4">
      <c r="A140" s="58">
        <v>6207</v>
      </c>
      <c r="B140" s="62" t="s">
        <v>125</v>
      </c>
      <c r="C140" s="64">
        <f>Разшифровка!O144</f>
        <v>-19404</v>
      </c>
      <c r="D140" s="64">
        <f>Разшифровка!O144</f>
        <v>-19404</v>
      </c>
    </row>
    <row r="141" spans="1:4">
      <c r="A141" s="58">
        <v>6208</v>
      </c>
      <c r="B141" s="62" t="s">
        <v>126</v>
      </c>
      <c r="C141" s="64">
        <f>Разшифровка!O145</f>
        <v>12623</v>
      </c>
      <c r="D141" s="64">
        <f>Разшифровка!O145</f>
        <v>12623</v>
      </c>
    </row>
    <row r="142" spans="1:4">
      <c r="A142" s="58">
        <v>6209</v>
      </c>
      <c r="B142" s="62" t="s">
        <v>127</v>
      </c>
      <c r="C142" s="64">
        <f>Разшифровка!O146</f>
        <v>-5843</v>
      </c>
      <c r="D142" s="64">
        <f>Разшифровка!O146</f>
        <v>-5843</v>
      </c>
    </row>
    <row r="143" spans="1:4">
      <c r="A143" s="58">
        <v>6210</v>
      </c>
      <c r="B143" s="62" t="s">
        <v>128</v>
      </c>
      <c r="C143" s="64">
        <f>Разшифровка!O147</f>
        <v>-5282</v>
      </c>
      <c r="D143" s="64">
        <f>Разшифровка!O147</f>
        <v>-5282</v>
      </c>
    </row>
    <row r="144" spans="1:4">
      <c r="A144" s="58">
        <v>6211</v>
      </c>
      <c r="B144" s="62" t="s">
        <v>129</v>
      </c>
      <c r="C144" s="64">
        <f>Разшифровка!O148</f>
        <v>-5276</v>
      </c>
      <c r="D144" s="64">
        <f>Разшифровка!O148</f>
        <v>-5276</v>
      </c>
    </row>
    <row r="145" spans="1:4">
      <c r="A145" s="58">
        <v>6298</v>
      </c>
      <c r="B145" s="62"/>
      <c r="C145" s="58"/>
      <c r="D145" s="58"/>
    </row>
    <row r="146" spans="1:4">
      <c r="A146" s="58">
        <v>6299</v>
      </c>
      <c r="B146" s="62" t="s">
        <v>130</v>
      </c>
      <c r="C146" s="58"/>
      <c r="D146" s="58"/>
    </row>
    <row r="147" spans="1:4">
      <c r="A147" s="58">
        <v>6301</v>
      </c>
      <c r="B147" s="62" t="s">
        <v>131</v>
      </c>
      <c r="C147" s="64">
        <f>Разшифровка!O151</f>
        <v>-15191</v>
      </c>
      <c r="D147" s="64">
        <f>Разшифровка!O151</f>
        <v>-15191</v>
      </c>
    </row>
    <row r="148" spans="1:4">
      <c r="A148" s="58">
        <v>6302</v>
      </c>
      <c r="B148" s="62" t="s">
        <v>132</v>
      </c>
      <c r="C148" s="64">
        <f>Разшифровка!O152</f>
        <v>5614</v>
      </c>
      <c r="D148" s="64">
        <f>Разшифровка!O152</f>
        <v>5614</v>
      </c>
    </row>
    <row r="149" spans="1:4">
      <c r="A149" s="58">
        <v>6303</v>
      </c>
      <c r="B149" s="62" t="s">
        <v>133</v>
      </c>
      <c r="C149" s="64">
        <f>Разшифровка!O153</f>
        <v>22904</v>
      </c>
      <c r="D149" s="64">
        <f>Разшифровка!O153</f>
        <v>22904</v>
      </c>
    </row>
    <row r="150" spans="1:4">
      <c r="A150" s="58">
        <v>6304</v>
      </c>
      <c r="B150" s="62" t="s">
        <v>134</v>
      </c>
      <c r="C150" s="64">
        <f>Разшифровка!O154</f>
        <v>46255</v>
      </c>
      <c r="D150" s="64">
        <f>Разшифровка!O154</f>
        <v>46255</v>
      </c>
    </row>
    <row r="151" spans="1:4">
      <c r="A151" s="58">
        <v>6305</v>
      </c>
      <c r="B151" s="62" t="s">
        <v>135</v>
      </c>
      <c r="C151" s="64">
        <f>Разшифровка!O155</f>
        <v>5414</v>
      </c>
      <c r="D151" s="64">
        <f>Разшифровка!O155</f>
        <v>5414</v>
      </c>
    </row>
    <row r="152" spans="1:4">
      <c r="A152" s="58">
        <v>6306</v>
      </c>
      <c r="B152" s="62" t="s">
        <v>136</v>
      </c>
      <c r="C152" s="64">
        <f>Разшифровка!O156</f>
        <v>34176</v>
      </c>
      <c r="D152" s="64">
        <f>Разшифровка!O156</f>
        <v>34176</v>
      </c>
    </row>
    <row r="153" spans="1:4">
      <c r="A153" s="58">
        <v>6307</v>
      </c>
      <c r="B153" s="62" t="s">
        <v>137</v>
      </c>
      <c r="C153" s="64">
        <f>Разшифровка!O157</f>
        <v>-9407</v>
      </c>
      <c r="D153" s="64">
        <f>Разшифровка!O157</f>
        <v>-9407</v>
      </c>
    </row>
    <row r="154" spans="1:4">
      <c r="A154" s="58">
        <v>6308</v>
      </c>
      <c r="B154" s="62" t="s">
        <v>138</v>
      </c>
      <c r="C154" s="64">
        <f>Разшифровка!O158</f>
        <v>-17847</v>
      </c>
      <c r="D154" s="64">
        <f>Разшифровка!O158</f>
        <v>-17847</v>
      </c>
    </row>
    <row r="155" spans="1:4">
      <c r="A155" s="58">
        <v>6309</v>
      </c>
      <c r="B155" s="62" t="s">
        <v>139</v>
      </c>
      <c r="C155" s="64">
        <f>Разшифровка!O159</f>
        <v>-11188</v>
      </c>
      <c r="D155" s="64">
        <f>Разшифровка!O159</f>
        <v>-11188</v>
      </c>
    </row>
    <row r="156" spans="1:4">
      <c r="A156" s="58">
        <v>6310</v>
      </c>
      <c r="B156" s="62" t="s">
        <v>140</v>
      </c>
      <c r="C156" s="64">
        <f>Разшифровка!O160</f>
        <v>6077</v>
      </c>
      <c r="D156" s="64">
        <f>Разшифровка!O160</f>
        <v>6077</v>
      </c>
    </row>
    <row r="157" spans="1:4">
      <c r="A157" s="58">
        <v>6311</v>
      </c>
      <c r="B157" s="62" t="s">
        <v>141</v>
      </c>
      <c r="C157" s="64">
        <f>Разшифровка!O161</f>
        <v>2407</v>
      </c>
      <c r="D157" s="64">
        <f>Разшифровка!O161</f>
        <v>2407</v>
      </c>
    </row>
    <row r="158" spans="1:4">
      <c r="A158" s="58">
        <v>6312</v>
      </c>
      <c r="B158" s="62" t="s">
        <v>142</v>
      </c>
      <c r="C158" s="64">
        <f>Разшифровка!O162</f>
        <v>-4046</v>
      </c>
      <c r="D158" s="64">
        <f>Разшифровка!O162</f>
        <v>-4046</v>
      </c>
    </row>
    <row r="159" spans="1:4">
      <c r="A159" s="58">
        <v>6398</v>
      </c>
      <c r="B159" s="62"/>
      <c r="C159" s="58"/>
      <c r="D159" s="58"/>
    </row>
    <row r="160" spans="1:4">
      <c r="A160" s="58">
        <v>6399</v>
      </c>
      <c r="B160" s="62" t="s">
        <v>143</v>
      </c>
      <c r="C160" s="58"/>
      <c r="D160" s="58"/>
    </row>
    <row r="161" spans="1:4">
      <c r="A161" s="58">
        <v>6401</v>
      </c>
      <c r="B161" s="62" t="s">
        <v>144</v>
      </c>
      <c r="C161" s="64">
        <f>Разшифровка!O165</f>
        <v>29853</v>
      </c>
      <c r="D161" s="64">
        <f>Разшифровка!O165</f>
        <v>29853</v>
      </c>
    </row>
    <row r="162" spans="1:4">
      <c r="A162" s="58">
        <v>6402</v>
      </c>
      <c r="B162" s="62" t="s">
        <v>145</v>
      </c>
      <c r="C162" s="64">
        <f>Разшифровка!O166</f>
        <v>3227</v>
      </c>
      <c r="D162" s="64">
        <f>Разшифровка!O166</f>
        <v>3227</v>
      </c>
    </row>
    <row r="163" spans="1:4">
      <c r="A163" s="58">
        <v>6403</v>
      </c>
      <c r="B163" s="62" t="s">
        <v>146</v>
      </c>
      <c r="C163" s="64">
        <f>Разшифровка!O167</f>
        <v>1186</v>
      </c>
      <c r="D163" s="64">
        <f>Разшифровка!O167</f>
        <v>1186</v>
      </c>
    </row>
    <row r="164" spans="1:4">
      <c r="A164" s="58">
        <v>6404</v>
      </c>
      <c r="B164" s="62" t="s">
        <v>147</v>
      </c>
      <c r="C164" s="64">
        <f>Разшифровка!O168</f>
        <v>-198135</v>
      </c>
      <c r="D164" s="64">
        <f>Разшифровка!O168</f>
        <v>-198135</v>
      </c>
    </row>
    <row r="165" spans="1:4">
      <c r="A165" s="58">
        <v>6405</v>
      </c>
      <c r="B165" s="62" t="s">
        <v>148</v>
      </c>
      <c r="C165" s="64">
        <f>Разшифровка!O169</f>
        <v>6411</v>
      </c>
      <c r="D165" s="64">
        <f>Разшифровка!O169</f>
        <v>6411</v>
      </c>
    </row>
    <row r="166" spans="1:4">
      <c r="A166" s="58">
        <v>6406</v>
      </c>
      <c r="B166" s="62" t="s">
        <v>149</v>
      </c>
      <c r="C166" s="64">
        <f>Разшифровка!O170</f>
        <v>9847</v>
      </c>
      <c r="D166" s="64">
        <f>Разшифровка!O170</f>
        <v>9847</v>
      </c>
    </row>
    <row r="167" spans="1:4">
      <c r="A167" s="58">
        <v>6498</v>
      </c>
      <c r="B167" s="62"/>
      <c r="C167" s="58"/>
      <c r="D167" s="58"/>
    </row>
    <row r="168" spans="1:4">
      <c r="A168" s="58">
        <v>6499</v>
      </c>
      <c r="B168" s="62" t="s">
        <v>150</v>
      </c>
      <c r="C168" s="58"/>
      <c r="D168" s="58"/>
    </row>
    <row r="169" spans="1:4">
      <c r="A169" s="58">
        <v>6501</v>
      </c>
      <c r="B169" s="62" t="s">
        <v>151</v>
      </c>
      <c r="C169" s="64">
        <f>Разшифровка!O173</f>
        <v>30820</v>
      </c>
      <c r="D169" s="64">
        <f>Разшифровка!O173</f>
        <v>30820</v>
      </c>
    </row>
    <row r="170" spans="1:4">
      <c r="A170" s="58">
        <v>6502</v>
      </c>
      <c r="B170" s="62" t="s">
        <v>152</v>
      </c>
      <c r="C170" s="64">
        <f>Разшифровка!O174</f>
        <v>-24002</v>
      </c>
      <c r="D170" s="64">
        <f>Разшифровка!O174</f>
        <v>-24002</v>
      </c>
    </row>
    <row r="171" spans="1:4">
      <c r="A171" s="58">
        <v>6503</v>
      </c>
      <c r="B171" s="62" t="s">
        <v>153</v>
      </c>
      <c r="C171" s="64">
        <f>Разшифровка!O175</f>
        <v>-35697</v>
      </c>
      <c r="D171" s="64">
        <f>Разшифровка!O175</f>
        <v>-35697</v>
      </c>
    </row>
    <row r="172" spans="1:4">
      <c r="A172" s="58">
        <v>6504</v>
      </c>
      <c r="B172" s="62" t="s">
        <v>154</v>
      </c>
      <c r="C172" s="64">
        <f>Разшифровка!O176</f>
        <v>8436</v>
      </c>
      <c r="D172" s="64">
        <f>Разшифровка!O176</f>
        <v>8436</v>
      </c>
    </row>
    <row r="173" spans="1:4">
      <c r="A173" s="58">
        <v>6505</v>
      </c>
      <c r="B173" s="62" t="s">
        <v>155</v>
      </c>
      <c r="C173" s="64">
        <f>Разшифровка!O177</f>
        <v>11206</v>
      </c>
      <c r="D173" s="64">
        <f>Разшифровка!O177</f>
        <v>11206</v>
      </c>
    </row>
    <row r="174" spans="1:4">
      <c r="A174" s="58">
        <v>6506</v>
      </c>
      <c r="B174" s="62" t="s">
        <v>156</v>
      </c>
      <c r="C174" s="64">
        <f>Разшифровка!O178</f>
        <v>6080</v>
      </c>
      <c r="D174" s="64">
        <f>Разшифровка!O178</f>
        <v>6080</v>
      </c>
    </row>
    <row r="175" spans="1:4">
      <c r="A175" s="58">
        <v>6507</v>
      </c>
      <c r="B175" s="62" t="s">
        <v>157</v>
      </c>
      <c r="C175" s="64">
        <f>Разшифровка!O179</f>
        <v>-1293</v>
      </c>
      <c r="D175" s="64">
        <f>Разшифровка!O179</f>
        <v>-1293</v>
      </c>
    </row>
    <row r="176" spans="1:4">
      <c r="A176" s="58">
        <v>6508</v>
      </c>
      <c r="B176" s="62" t="s">
        <v>158</v>
      </c>
      <c r="C176" s="64">
        <f>Разшифровка!O180</f>
        <v>78107</v>
      </c>
      <c r="D176" s="64">
        <f>Разшифровка!O180</f>
        <v>78107</v>
      </c>
    </row>
    <row r="177" spans="1:4">
      <c r="A177" s="58">
        <v>6509</v>
      </c>
      <c r="B177" s="62" t="s">
        <v>159</v>
      </c>
      <c r="C177" s="64">
        <f>Разшифровка!O181</f>
        <v>-4013</v>
      </c>
      <c r="D177" s="64">
        <f>Разшифровка!O181</f>
        <v>-4013</v>
      </c>
    </row>
    <row r="178" spans="1:4">
      <c r="A178" s="58">
        <v>6510</v>
      </c>
      <c r="B178" s="62" t="s">
        <v>160</v>
      </c>
      <c r="C178" s="64">
        <f>Разшифровка!O182</f>
        <v>31428</v>
      </c>
      <c r="D178" s="64">
        <f>Разшифровка!O182</f>
        <v>31428</v>
      </c>
    </row>
    <row r="179" spans="1:4">
      <c r="A179" s="58">
        <v>6511</v>
      </c>
      <c r="B179" s="62" t="s">
        <v>161</v>
      </c>
      <c r="C179" s="64">
        <f>Разшифровка!O183</f>
        <v>11327</v>
      </c>
      <c r="D179" s="64">
        <f>Разшифровка!O183</f>
        <v>11327</v>
      </c>
    </row>
    <row r="180" spans="1:4">
      <c r="A180" s="58">
        <v>6598</v>
      </c>
      <c r="B180" s="62"/>
      <c r="C180" s="58"/>
      <c r="D180" s="58"/>
    </row>
    <row r="181" spans="1:4">
      <c r="A181" s="58">
        <v>6599</v>
      </c>
      <c r="B181" s="62" t="s">
        <v>162</v>
      </c>
      <c r="C181" s="58"/>
      <c r="D181" s="58"/>
    </row>
    <row r="182" spans="1:4">
      <c r="A182" s="58">
        <v>6601</v>
      </c>
      <c r="B182" s="62" t="s">
        <v>163</v>
      </c>
      <c r="C182" s="64">
        <f>Разшифровка!O186</f>
        <v>49737</v>
      </c>
      <c r="D182" s="64">
        <f>Разшифровка!O186</f>
        <v>49737</v>
      </c>
    </row>
    <row r="183" spans="1:4">
      <c r="A183" s="58">
        <v>6602</v>
      </c>
      <c r="B183" s="62" t="s">
        <v>164</v>
      </c>
      <c r="C183" s="64">
        <f>Разшифровка!O187</f>
        <v>3041</v>
      </c>
      <c r="D183" s="64">
        <f>Разшифровка!O187</f>
        <v>3041</v>
      </c>
    </row>
    <row r="184" spans="1:4">
      <c r="A184" s="58">
        <v>6603</v>
      </c>
      <c r="B184" s="62" t="s">
        <v>165</v>
      </c>
      <c r="C184" s="64">
        <f>Разшифровка!O188</f>
        <v>5418</v>
      </c>
      <c r="D184" s="64">
        <f>Разшифровка!O188</f>
        <v>5418</v>
      </c>
    </row>
    <row r="185" spans="1:4">
      <c r="A185" s="58">
        <v>6604</v>
      </c>
      <c r="B185" s="62" t="s">
        <v>166</v>
      </c>
      <c r="C185" s="64">
        <f>Разшифровка!O189</f>
        <v>34591</v>
      </c>
      <c r="D185" s="64">
        <f>Разшифровка!O189</f>
        <v>34591</v>
      </c>
    </row>
    <row r="186" spans="1:4">
      <c r="A186" s="58">
        <v>6605</v>
      </c>
      <c r="B186" s="62" t="s">
        <v>167</v>
      </c>
      <c r="C186" s="64">
        <f>Разшифровка!O190</f>
        <v>7027</v>
      </c>
      <c r="D186" s="64">
        <f>Разшифровка!O190</f>
        <v>7027</v>
      </c>
    </row>
    <row r="187" spans="1:4">
      <c r="A187" s="58">
        <v>6606</v>
      </c>
      <c r="B187" s="62" t="s">
        <v>168</v>
      </c>
      <c r="C187" s="64">
        <f>Разшифровка!O191</f>
        <v>3660</v>
      </c>
      <c r="D187" s="64">
        <f>Разшифровка!O191</f>
        <v>3660</v>
      </c>
    </row>
    <row r="188" spans="1:4">
      <c r="A188" s="58">
        <v>6607</v>
      </c>
      <c r="B188" s="62" t="s">
        <v>169</v>
      </c>
      <c r="C188" s="64">
        <f>Разшифровка!O192</f>
        <v>73855</v>
      </c>
      <c r="D188" s="64">
        <f>Разшифровка!O192</f>
        <v>73855</v>
      </c>
    </row>
    <row r="189" spans="1:4">
      <c r="A189" s="58">
        <v>6608</v>
      </c>
      <c r="B189" s="62" t="s">
        <v>170</v>
      </c>
      <c r="C189" s="64">
        <f>Разшифровка!O193</f>
        <v>-5025</v>
      </c>
      <c r="D189" s="64">
        <f>Разшифровка!O193</f>
        <v>-5025</v>
      </c>
    </row>
    <row r="190" spans="1:4">
      <c r="A190" s="58">
        <v>6609</v>
      </c>
      <c r="B190" s="62" t="s">
        <v>171</v>
      </c>
      <c r="C190" s="64">
        <f>Разшифровка!O194</f>
        <v>-16788</v>
      </c>
      <c r="D190" s="64">
        <f>Разшифровка!O194</f>
        <v>-16788</v>
      </c>
    </row>
    <row r="191" spans="1:4">
      <c r="A191" s="58">
        <v>6610</v>
      </c>
      <c r="B191" s="62" t="s">
        <v>172</v>
      </c>
      <c r="C191" s="64">
        <f>Разшифровка!O195</f>
        <v>9321</v>
      </c>
      <c r="D191" s="64">
        <f>Разшифровка!O195</f>
        <v>9321</v>
      </c>
    </row>
    <row r="192" spans="1:4">
      <c r="A192" s="58">
        <v>6611</v>
      </c>
      <c r="B192" s="62" t="s">
        <v>173</v>
      </c>
      <c r="C192" s="64">
        <f>Разшифровка!O196</f>
        <v>162613</v>
      </c>
      <c r="D192" s="64">
        <f>Разшифровка!O196</f>
        <v>162613</v>
      </c>
    </row>
    <row r="193" spans="1:4">
      <c r="A193" s="58">
        <v>6612</v>
      </c>
      <c r="B193" s="62" t="s">
        <v>174</v>
      </c>
      <c r="C193" s="64">
        <f>Разшифровка!O197</f>
        <v>30879</v>
      </c>
      <c r="D193" s="64">
        <f>Разшифровка!O197</f>
        <v>30879</v>
      </c>
    </row>
    <row r="194" spans="1:4">
      <c r="A194" s="58">
        <v>6613</v>
      </c>
      <c r="B194" s="62" t="s">
        <v>175</v>
      </c>
      <c r="C194" s="64">
        <f>Разшифровка!O198</f>
        <v>27356</v>
      </c>
      <c r="D194" s="64">
        <f>Разшифровка!O198</f>
        <v>27356</v>
      </c>
    </row>
    <row r="195" spans="1:4">
      <c r="A195" s="58">
        <v>6614</v>
      </c>
      <c r="B195" s="69" t="s">
        <v>176</v>
      </c>
      <c r="C195" s="64">
        <f>Разшифровка!O199</f>
        <v>15400</v>
      </c>
      <c r="D195" s="64">
        <f>Разшифровка!O199</f>
        <v>15400</v>
      </c>
    </row>
    <row r="196" spans="1:4">
      <c r="A196" s="58">
        <v>6615</v>
      </c>
      <c r="B196" s="62" t="s">
        <v>177</v>
      </c>
      <c r="C196" s="64">
        <f>Разшифровка!O200</f>
        <v>-14790</v>
      </c>
      <c r="D196" s="64">
        <f>Разшифровка!O200</f>
        <v>-14790</v>
      </c>
    </row>
    <row r="197" spans="1:4">
      <c r="A197" s="58">
        <v>6616</v>
      </c>
      <c r="B197" s="62" t="s">
        <v>178</v>
      </c>
      <c r="C197" s="64">
        <f>Разшифровка!O201</f>
        <v>20029</v>
      </c>
      <c r="D197" s="64">
        <f>Разшифровка!O201</f>
        <v>20029</v>
      </c>
    </row>
    <row r="198" spans="1:4">
      <c r="A198" s="58">
        <v>6617</v>
      </c>
      <c r="B198" s="62" t="s">
        <v>179</v>
      </c>
      <c r="C198" s="64">
        <f>Разшифровка!O202</f>
        <v>-12979</v>
      </c>
      <c r="D198" s="64">
        <f>Разшифровка!O202</f>
        <v>-12979</v>
      </c>
    </row>
    <row r="199" spans="1:4">
      <c r="A199" s="58">
        <v>6618</v>
      </c>
      <c r="B199" s="62" t="s">
        <v>180</v>
      </c>
      <c r="C199" s="64">
        <f>Разшифровка!O203</f>
        <v>-4009</v>
      </c>
      <c r="D199" s="64">
        <f>Разшифровка!O203</f>
        <v>-4009</v>
      </c>
    </row>
    <row r="200" spans="1:4">
      <c r="A200" s="58">
        <v>6698</v>
      </c>
      <c r="B200" s="62"/>
      <c r="C200" s="58"/>
      <c r="D200" s="58"/>
    </row>
    <row r="201" spans="1:4">
      <c r="A201" s="58">
        <v>6699</v>
      </c>
      <c r="B201" s="62" t="s">
        <v>181</v>
      </c>
      <c r="C201" s="58"/>
      <c r="D201" s="58"/>
    </row>
    <row r="202" spans="1:4">
      <c r="A202" s="58">
        <v>6701</v>
      </c>
      <c r="B202" s="62" t="s">
        <v>182</v>
      </c>
      <c r="C202" s="64">
        <f>Разшифровка!O206</f>
        <v>6335</v>
      </c>
      <c r="D202" s="64">
        <f>Разшифровка!O206</f>
        <v>6335</v>
      </c>
    </row>
    <row r="203" spans="1:4">
      <c r="A203" s="58">
        <v>6702</v>
      </c>
      <c r="B203" s="62" t="s">
        <v>183</v>
      </c>
      <c r="C203" s="64">
        <f>Разшифровка!O207</f>
        <v>-8897</v>
      </c>
      <c r="D203" s="64">
        <f>Разшифровка!O207</f>
        <v>-8897</v>
      </c>
    </row>
    <row r="204" spans="1:4">
      <c r="A204" s="58">
        <v>6703</v>
      </c>
      <c r="B204" s="62" t="s">
        <v>184</v>
      </c>
      <c r="C204" s="64">
        <f>Разшифровка!O208</f>
        <v>-2220</v>
      </c>
      <c r="D204" s="64">
        <f>Разшифровка!O208</f>
        <v>-2220</v>
      </c>
    </row>
    <row r="205" spans="1:4">
      <c r="A205" s="58">
        <v>6704</v>
      </c>
      <c r="B205" s="62" t="s">
        <v>185</v>
      </c>
      <c r="C205" s="64">
        <f>Разшифровка!O209</f>
        <v>-4228</v>
      </c>
      <c r="D205" s="64">
        <f>Разшифровка!O209</f>
        <v>-4228</v>
      </c>
    </row>
    <row r="206" spans="1:4">
      <c r="A206" s="58">
        <v>6705</v>
      </c>
      <c r="B206" s="62" t="s">
        <v>186</v>
      </c>
      <c r="C206" s="64">
        <f>Разшифровка!O210</f>
        <v>-14658</v>
      </c>
      <c r="D206" s="64">
        <f>Разшифровка!O210</f>
        <v>-14658</v>
      </c>
    </row>
    <row r="207" spans="1:4">
      <c r="A207" s="58">
        <v>6706</v>
      </c>
      <c r="B207" s="62" t="s">
        <v>187</v>
      </c>
      <c r="C207" s="64">
        <f>Разшифровка!O211</f>
        <v>-9329</v>
      </c>
      <c r="D207" s="64">
        <f>Разшифровка!O211</f>
        <v>-9329</v>
      </c>
    </row>
    <row r="208" spans="1:4">
      <c r="A208" s="58">
        <v>6707</v>
      </c>
      <c r="B208" s="62" t="s">
        <v>188</v>
      </c>
      <c r="C208" s="64">
        <f>Разшифровка!O212</f>
        <v>323</v>
      </c>
      <c r="D208" s="64">
        <f>Разшифровка!O212</f>
        <v>323</v>
      </c>
    </row>
    <row r="209" spans="1:4">
      <c r="A209" s="58">
        <v>6798</v>
      </c>
      <c r="B209" s="62"/>
      <c r="C209" s="58"/>
      <c r="D209" s="58"/>
    </row>
    <row r="210" spans="1:4">
      <c r="A210" s="58">
        <v>6799</v>
      </c>
      <c r="B210" s="62" t="s">
        <v>189</v>
      </c>
      <c r="C210" s="58"/>
      <c r="D210" s="58"/>
    </row>
    <row r="211" spans="1:4">
      <c r="A211" s="58">
        <v>6801</v>
      </c>
      <c r="B211" s="62" t="s">
        <v>190</v>
      </c>
      <c r="C211" s="64">
        <f>Разшифровка!O215</f>
        <v>-3472</v>
      </c>
      <c r="D211" s="64">
        <f>Разшифровка!O215</f>
        <v>-3472</v>
      </c>
    </row>
    <row r="212" spans="1:4">
      <c r="A212" s="58">
        <v>6802</v>
      </c>
      <c r="B212" s="62" t="s">
        <v>34</v>
      </c>
      <c r="C212" s="64">
        <f>Разшифровка!O216</f>
        <v>-4909</v>
      </c>
      <c r="D212" s="64">
        <f>Разшифровка!O216</f>
        <v>-4909</v>
      </c>
    </row>
    <row r="213" spans="1:4">
      <c r="A213" s="58">
        <v>6803</v>
      </c>
      <c r="B213" s="62" t="s">
        <v>191</v>
      </c>
      <c r="C213" s="64">
        <f>Разшифровка!O217</f>
        <v>-12061</v>
      </c>
      <c r="D213" s="64">
        <f>Разшифровка!O217</f>
        <v>-12061</v>
      </c>
    </row>
    <row r="214" spans="1:4">
      <c r="A214" s="58">
        <v>6804</v>
      </c>
      <c r="B214" s="62" t="s">
        <v>192</v>
      </c>
      <c r="C214" s="64">
        <f>Разшифровка!O218</f>
        <v>-47605</v>
      </c>
      <c r="D214" s="64">
        <f>Разшифровка!O218</f>
        <v>-47605</v>
      </c>
    </row>
    <row r="215" spans="1:4">
      <c r="A215" s="58">
        <v>6805</v>
      </c>
      <c r="B215" s="62" t="s">
        <v>193</v>
      </c>
      <c r="C215" s="64">
        <f>Разшифровка!O219</f>
        <v>-1024</v>
      </c>
      <c r="D215" s="64">
        <f>Разшифровка!O219</f>
        <v>-1024</v>
      </c>
    </row>
    <row r="216" spans="1:4">
      <c r="A216" s="58">
        <v>6806</v>
      </c>
      <c r="B216" s="62" t="s">
        <v>194</v>
      </c>
      <c r="C216" s="64">
        <f>Разшифровка!O220</f>
        <v>15748</v>
      </c>
      <c r="D216" s="64">
        <f>Разшифровка!O220</f>
        <v>15748</v>
      </c>
    </row>
    <row r="217" spans="1:4">
      <c r="A217" s="58">
        <v>6807</v>
      </c>
      <c r="B217" s="62" t="s">
        <v>195</v>
      </c>
      <c r="C217" s="64">
        <f>Разшифровка!O221</f>
        <v>5193</v>
      </c>
      <c r="D217" s="64">
        <f>Разшифровка!O221</f>
        <v>5193</v>
      </c>
    </row>
    <row r="218" spans="1:4">
      <c r="A218" s="58">
        <v>6808</v>
      </c>
      <c r="B218" s="62" t="s">
        <v>196</v>
      </c>
      <c r="C218" s="64">
        <f>Разшифровка!O222</f>
        <v>3544</v>
      </c>
      <c r="D218" s="64">
        <f>Разшифровка!O222</f>
        <v>3544</v>
      </c>
    </row>
    <row r="219" spans="1:4">
      <c r="A219" s="58">
        <v>6898</v>
      </c>
      <c r="B219" s="62"/>
      <c r="C219" s="58"/>
      <c r="D219" s="58"/>
    </row>
    <row r="220" spans="1:4">
      <c r="A220" s="58">
        <v>6899</v>
      </c>
      <c r="B220" s="62" t="s">
        <v>197</v>
      </c>
      <c r="C220" s="58"/>
      <c r="D220" s="58"/>
    </row>
    <row r="221" spans="1:4">
      <c r="A221" s="58">
        <v>6901</v>
      </c>
      <c r="B221" s="62" t="s">
        <v>198</v>
      </c>
      <c r="C221" s="64">
        <f>Разшифровка!O225</f>
        <v>-2316</v>
      </c>
      <c r="D221" s="64">
        <f>Разшифровка!O225</f>
        <v>-2316</v>
      </c>
    </row>
    <row r="222" spans="1:4">
      <c r="A222" s="58">
        <v>6902</v>
      </c>
      <c r="B222" s="62" t="s">
        <v>199</v>
      </c>
      <c r="C222" s="64">
        <f>Разшифровка!O226</f>
        <v>-1025</v>
      </c>
      <c r="D222" s="64">
        <f>Разшифровка!O226</f>
        <v>-1025</v>
      </c>
    </row>
    <row r="223" spans="1:4">
      <c r="A223" s="58">
        <v>6903</v>
      </c>
      <c r="B223" s="62" t="s">
        <v>200</v>
      </c>
      <c r="C223" s="64">
        <f>Разшифровка!O227</f>
        <v>-21599</v>
      </c>
      <c r="D223" s="64">
        <f>Разшифровка!O227</f>
        <v>-21599</v>
      </c>
    </row>
    <row r="224" spans="1:4">
      <c r="A224" s="58">
        <v>6904</v>
      </c>
      <c r="B224" s="62" t="s">
        <v>201</v>
      </c>
      <c r="C224" s="64">
        <f>Разшифровка!O228</f>
        <v>38645</v>
      </c>
      <c r="D224" s="64">
        <f>Разшифровка!O228</f>
        <v>38645</v>
      </c>
    </row>
    <row r="225" spans="1:4">
      <c r="A225" s="58">
        <v>6905</v>
      </c>
      <c r="B225" s="62" t="s">
        <v>202</v>
      </c>
      <c r="C225" s="64">
        <f>Разшифровка!O229</f>
        <v>-76470</v>
      </c>
      <c r="D225" s="64">
        <f>Разшифровка!O229</f>
        <v>-76470</v>
      </c>
    </row>
    <row r="226" spans="1:4">
      <c r="A226" s="58">
        <v>6906</v>
      </c>
      <c r="B226" s="62" t="s">
        <v>203</v>
      </c>
      <c r="C226" s="64">
        <f>Разшифровка!O230</f>
        <v>27</v>
      </c>
      <c r="D226" s="64">
        <f>Разшифровка!O230</f>
        <v>27</v>
      </c>
    </row>
    <row r="227" spans="1:4">
      <c r="A227" s="58">
        <v>6907</v>
      </c>
      <c r="B227" s="62" t="s">
        <v>204</v>
      </c>
      <c r="C227" s="64">
        <f>Разшифровка!O231</f>
        <v>3722</v>
      </c>
      <c r="D227" s="64">
        <f>Разшифровка!O231</f>
        <v>3722</v>
      </c>
    </row>
    <row r="228" spans="1:4">
      <c r="A228" s="58">
        <v>6998</v>
      </c>
      <c r="B228" s="62"/>
      <c r="C228" s="58"/>
      <c r="D228" s="58"/>
    </row>
    <row r="229" spans="1:4">
      <c r="A229" s="58">
        <v>6999</v>
      </c>
      <c r="B229" s="62" t="s">
        <v>205</v>
      </c>
      <c r="C229" s="58"/>
      <c r="D229" s="58"/>
    </row>
    <row r="230" spans="1:4">
      <c r="A230" s="58">
        <v>7001</v>
      </c>
      <c r="B230" s="62" t="s">
        <v>206</v>
      </c>
      <c r="C230" s="64">
        <f>Разшифровка!O234</f>
        <v>3017</v>
      </c>
      <c r="D230" s="64">
        <f>Разшифровка!O234</f>
        <v>3017</v>
      </c>
    </row>
    <row r="231" spans="1:4">
      <c r="A231" s="58">
        <v>7002</v>
      </c>
      <c r="B231" s="62" t="s">
        <v>207</v>
      </c>
      <c r="C231" s="64">
        <f>Разшифровка!O235</f>
        <v>-24266</v>
      </c>
      <c r="D231" s="64">
        <f>Разшифровка!O235</f>
        <v>-24266</v>
      </c>
    </row>
    <row r="232" spans="1:4">
      <c r="A232" s="58">
        <v>7003</v>
      </c>
      <c r="B232" s="62" t="s">
        <v>208</v>
      </c>
      <c r="C232" s="64">
        <f>Разшифровка!O236</f>
        <v>-52551</v>
      </c>
      <c r="D232" s="64">
        <f>Разшифровка!O236</f>
        <v>-52551</v>
      </c>
    </row>
    <row r="233" spans="1:4">
      <c r="A233" s="58">
        <v>7004</v>
      </c>
      <c r="B233" s="62" t="s">
        <v>209</v>
      </c>
      <c r="C233" s="64">
        <f>Разшифровка!O237</f>
        <v>46926</v>
      </c>
      <c r="D233" s="64">
        <f>Разшифровка!O237</f>
        <v>46926</v>
      </c>
    </row>
    <row r="234" spans="1:4">
      <c r="A234" s="58">
        <v>7098</v>
      </c>
      <c r="B234" s="62"/>
      <c r="C234" s="58"/>
      <c r="D234" s="58"/>
    </row>
    <row r="235" spans="1:4">
      <c r="A235" s="58">
        <v>7099</v>
      </c>
      <c r="B235" s="62" t="s">
        <v>210</v>
      </c>
      <c r="C235" s="58"/>
      <c r="D235" s="58"/>
    </row>
    <row r="236" spans="1:4">
      <c r="A236" s="58">
        <v>7101</v>
      </c>
      <c r="B236" s="62" t="s">
        <v>211</v>
      </c>
      <c r="C236" s="64">
        <f>Разшифровка!O240</f>
        <v>-5280</v>
      </c>
      <c r="D236" s="64">
        <f>Разшифровка!O240</f>
        <v>-5280</v>
      </c>
    </row>
    <row r="237" spans="1:4">
      <c r="A237" s="58">
        <v>7102</v>
      </c>
      <c r="B237" s="62" t="s">
        <v>212</v>
      </c>
      <c r="C237" s="64">
        <f>Разшифровка!O241</f>
        <v>-2444</v>
      </c>
      <c r="D237" s="64">
        <f>Разшифровка!O241</f>
        <v>-2444</v>
      </c>
    </row>
    <row r="238" spans="1:4">
      <c r="A238" s="58">
        <v>7103</v>
      </c>
      <c r="B238" s="62" t="s">
        <v>213</v>
      </c>
      <c r="C238" s="64">
        <f>Разшифровка!O242</f>
        <v>-22258</v>
      </c>
      <c r="D238" s="64">
        <f>Разшифровка!O242</f>
        <v>-22258</v>
      </c>
    </row>
    <row r="239" spans="1:4">
      <c r="A239" s="58">
        <v>7104</v>
      </c>
      <c r="B239" s="62" t="s">
        <v>214</v>
      </c>
      <c r="C239" s="64">
        <f>Разшифровка!O243</f>
        <v>-6677</v>
      </c>
      <c r="D239" s="64">
        <f>Разшифровка!O243</f>
        <v>-6677</v>
      </c>
    </row>
    <row r="240" spans="1:4">
      <c r="A240" s="58">
        <v>7105</v>
      </c>
      <c r="B240" s="62" t="s">
        <v>215</v>
      </c>
      <c r="C240" s="64">
        <f>Разшифровка!O244</f>
        <v>-28420</v>
      </c>
      <c r="D240" s="64">
        <f>Разшифровка!O244</f>
        <v>-28420</v>
      </c>
    </row>
    <row r="241" spans="1:4">
      <c r="A241" s="58">
        <v>7106</v>
      </c>
      <c r="B241" s="62" t="s">
        <v>216</v>
      </c>
      <c r="C241" s="64">
        <f>Разшифровка!O245</f>
        <v>-7212</v>
      </c>
      <c r="D241" s="64">
        <f>Разшифровка!O245</f>
        <v>-7212</v>
      </c>
    </row>
    <row r="242" spans="1:4">
      <c r="A242" s="58">
        <v>7107</v>
      </c>
      <c r="B242" s="62" t="s">
        <v>217</v>
      </c>
      <c r="C242" s="64">
        <f>Разшифровка!O246</f>
        <v>13632</v>
      </c>
      <c r="D242" s="64">
        <f>Разшифровка!O246</f>
        <v>13632</v>
      </c>
    </row>
    <row r="243" spans="1:4">
      <c r="A243" s="58">
        <v>7108</v>
      </c>
      <c r="B243" s="62" t="s">
        <v>218</v>
      </c>
      <c r="C243" s="64">
        <f>Разшифровка!O247</f>
        <v>-1573</v>
      </c>
      <c r="D243" s="64">
        <f>Разшифровка!O247</f>
        <v>-1573</v>
      </c>
    </row>
    <row r="244" spans="1:4">
      <c r="A244" s="58">
        <v>7109</v>
      </c>
      <c r="B244" s="62" t="s">
        <v>219</v>
      </c>
      <c r="C244" s="64">
        <f>Разшифровка!O248</f>
        <v>-141182</v>
      </c>
      <c r="D244" s="64">
        <f>Разшифровка!O248</f>
        <v>-141182</v>
      </c>
    </row>
    <row r="245" spans="1:4">
      <c r="A245" s="58">
        <v>7110</v>
      </c>
      <c r="B245" s="62" t="s">
        <v>220</v>
      </c>
      <c r="C245" s="64">
        <f>Разшифровка!O249</f>
        <v>-12526</v>
      </c>
      <c r="D245" s="64">
        <f>Разшифровка!O249</f>
        <v>-12526</v>
      </c>
    </row>
    <row r="246" spans="1:4">
      <c r="A246" s="58">
        <v>7198</v>
      </c>
      <c r="B246" s="62"/>
      <c r="C246" s="58"/>
      <c r="D246" s="58"/>
    </row>
    <row r="247" spans="1:4" s="4" customFormat="1">
      <c r="A247" s="60">
        <v>7225</v>
      </c>
      <c r="B247" s="70" t="s">
        <v>221</v>
      </c>
      <c r="C247" s="64">
        <f>Разшифровка!O251</f>
        <v>-839206</v>
      </c>
      <c r="D247" s="64">
        <f>Разшифровка!O251</f>
        <v>-839206</v>
      </c>
    </row>
    <row r="248" spans="1:4">
      <c r="A248" s="58">
        <v>7299</v>
      </c>
      <c r="B248" s="62" t="s">
        <v>222</v>
      </c>
      <c r="C248" s="58"/>
      <c r="D248" s="58"/>
    </row>
    <row r="249" spans="1:4">
      <c r="A249" s="58">
        <v>7301</v>
      </c>
      <c r="B249" s="62" t="s">
        <v>223</v>
      </c>
      <c r="C249" s="64">
        <f>Разшифровка!O253</f>
        <v>11934</v>
      </c>
      <c r="D249" s="64">
        <f>Разшифровка!O253</f>
        <v>11934</v>
      </c>
    </row>
    <row r="250" spans="1:4">
      <c r="A250" s="58">
        <v>7302</v>
      </c>
      <c r="B250" s="62" t="s">
        <v>224</v>
      </c>
      <c r="C250" s="64">
        <f>Разшифровка!O254</f>
        <v>-14218</v>
      </c>
      <c r="D250" s="64">
        <f>Разшифровка!O254</f>
        <v>-14218</v>
      </c>
    </row>
    <row r="251" spans="1:4">
      <c r="A251" s="58">
        <v>7303</v>
      </c>
      <c r="B251" s="62" t="s">
        <v>225</v>
      </c>
      <c r="C251" s="64">
        <f>Разшифровка!O255</f>
        <v>8340</v>
      </c>
      <c r="D251" s="64">
        <f>Разшифровка!O255</f>
        <v>8340</v>
      </c>
    </row>
    <row r="252" spans="1:4">
      <c r="A252" s="58">
        <v>7304</v>
      </c>
      <c r="B252" s="62" t="s">
        <v>226</v>
      </c>
      <c r="C252" s="64">
        <f>Разшифровка!O256</f>
        <v>-2211</v>
      </c>
      <c r="D252" s="64">
        <f>Разшифровка!O256</f>
        <v>-2211</v>
      </c>
    </row>
    <row r="253" spans="1:4">
      <c r="A253" s="58">
        <v>7305</v>
      </c>
      <c r="B253" s="62" t="s">
        <v>227</v>
      </c>
      <c r="C253" s="64">
        <f>Разшифровка!O257</f>
        <v>22897</v>
      </c>
      <c r="D253" s="64">
        <f>Разшифровка!O257</f>
        <v>22897</v>
      </c>
    </row>
    <row r="254" spans="1:4">
      <c r="A254" s="58">
        <v>7306</v>
      </c>
      <c r="B254" s="62" t="s">
        <v>228</v>
      </c>
      <c r="C254" s="64">
        <f>Разшифровка!O258</f>
        <v>-9335</v>
      </c>
      <c r="D254" s="64">
        <f>Разшифровка!O258</f>
        <v>-9335</v>
      </c>
    </row>
    <row r="255" spans="1:4">
      <c r="A255" s="58">
        <v>7307</v>
      </c>
      <c r="B255" s="62" t="s">
        <v>229</v>
      </c>
      <c r="C255" s="64">
        <f>Разшифровка!O259</f>
        <v>5734</v>
      </c>
      <c r="D255" s="64">
        <f>Разшифровка!O259</f>
        <v>5734</v>
      </c>
    </row>
    <row r="256" spans="1:4">
      <c r="A256" s="58">
        <v>7308</v>
      </c>
      <c r="B256" s="62" t="s">
        <v>230</v>
      </c>
      <c r="C256" s="64">
        <f>Разшифровка!O260</f>
        <v>-68917</v>
      </c>
      <c r="D256" s="64">
        <f>Разшифровка!O260</f>
        <v>-68917</v>
      </c>
    </row>
    <row r="257" spans="1:4">
      <c r="A257" s="58">
        <v>7309</v>
      </c>
      <c r="B257" s="62" t="s">
        <v>231</v>
      </c>
      <c r="C257" s="64">
        <f>Разшифровка!O261</f>
        <v>-5161</v>
      </c>
      <c r="D257" s="64">
        <f>Разшифровка!O261</f>
        <v>-5161</v>
      </c>
    </row>
    <row r="258" spans="1:4">
      <c r="A258" s="58">
        <v>7310</v>
      </c>
      <c r="B258" s="62" t="s">
        <v>232</v>
      </c>
      <c r="C258" s="64">
        <f>Разшифровка!O262</f>
        <v>35927</v>
      </c>
      <c r="D258" s="64">
        <f>Разшифровка!O262</f>
        <v>35927</v>
      </c>
    </row>
    <row r="259" spans="1:4">
      <c r="A259" s="58">
        <v>7311</v>
      </c>
      <c r="B259" s="62" t="s">
        <v>233</v>
      </c>
      <c r="C259" s="64">
        <f>Разшифровка!O263</f>
        <v>17134</v>
      </c>
      <c r="D259" s="64">
        <f>Разшифровка!O263</f>
        <v>17134</v>
      </c>
    </row>
    <row r="260" spans="1:4">
      <c r="A260" s="58">
        <v>7312</v>
      </c>
      <c r="B260" s="62" t="s">
        <v>234</v>
      </c>
      <c r="C260" s="64">
        <f>Разшифровка!O264</f>
        <v>8729</v>
      </c>
      <c r="D260" s="64">
        <f>Разшифровка!O264</f>
        <v>8729</v>
      </c>
    </row>
    <row r="261" spans="1:4">
      <c r="A261" s="58">
        <v>7313</v>
      </c>
      <c r="B261" s="62" t="s">
        <v>235</v>
      </c>
      <c r="C261" s="64">
        <f>Разшифровка!O265</f>
        <v>-8717</v>
      </c>
      <c r="D261" s="64">
        <f>Разшифровка!O265</f>
        <v>-8717</v>
      </c>
    </row>
    <row r="262" spans="1:4">
      <c r="A262" s="58">
        <v>7314</v>
      </c>
      <c r="B262" s="62" t="s">
        <v>236</v>
      </c>
      <c r="C262" s="64">
        <f>Разшифровка!O266</f>
        <v>44486</v>
      </c>
      <c r="D262" s="64">
        <f>Разшифровка!O266</f>
        <v>44486</v>
      </c>
    </row>
    <row r="263" spans="1:4">
      <c r="A263" s="58">
        <v>7315</v>
      </c>
      <c r="B263" s="62" t="s">
        <v>237</v>
      </c>
      <c r="C263" s="64">
        <f>Разшифровка!O267</f>
        <v>32359</v>
      </c>
      <c r="D263" s="64">
        <f>Разшифровка!O267</f>
        <v>32359</v>
      </c>
    </row>
    <row r="264" spans="1:4">
      <c r="A264" s="58">
        <v>7316</v>
      </c>
      <c r="B264" s="62" t="s">
        <v>238</v>
      </c>
      <c r="C264" s="64">
        <f>Разшифровка!O268</f>
        <v>-766</v>
      </c>
      <c r="D264" s="64">
        <f>Разшифровка!O268</f>
        <v>-766</v>
      </c>
    </row>
    <row r="265" spans="1:4">
      <c r="A265" s="58">
        <v>7317</v>
      </c>
      <c r="B265" s="62" t="s">
        <v>239</v>
      </c>
      <c r="C265" s="64">
        <f>Разшифровка!O269</f>
        <v>2499</v>
      </c>
      <c r="D265" s="64">
        <f>Разшифровка!O269</f>
        <v>2499</v>
      </c>
    </row>
    <row r="266" spans="1:4">
      <c r="A266" s="58">
        <v>7318</v>
      </c>
      <c r="B266" s="62" t="s">
        <v>240</v>
      </c>
      <c r="C266" s="64">
        <f>Разшифровка!O270</f>
        <v>3548</v>
      </c>
      <c r="D266" s="64">
        <f>Разшифровка!O270</f>
        <v>3548</v>
      </c>
    </row>
    <row r="267" spans="1:4">
      <c r="A267" s="58">
        <v>7319</v>
      </c>
      <c r="B267" s="62" t="s">
        <v>241</v>
      </c>
      <c r="C267" s="64">
        <f>Разшифровка!O271</f>
        <v>-3461</v>
      </c>
      <c r="D267" s="64">
        <f>Разшифровка!O271</f>
        <v>-3461</v>
      </c>
    </row>
    <row r="268" spans="1:4">
      <c r="A268" s="58">
        <v>7320</v>
      </c>
      <c r="B268" s="62" t="s">
        <v>242</v>
      </c>
      <c r="C268" s="64">
        <f>Разшифровка!O272</f>
        <v>-6397</v>
      </c>
      <c r="D268" s="64">
        <f>Разшифровка!O272</f>
        <v>-6397</v>
      </c>
    </row>
    <row r="269" spans="1:4">
      <c r="A269" s="58">
        <v>7321</v>
      </c>
      <c r="B269" s="62" t="s">
        <v>243</v>
      </c>
      <c r="C269" s="64">
        <f>Разшифровка!O273</f>
        <v>1301</v>
      </c>
      <c r="D269" s="64">
        <f>Разшифровка!O273</f>
        <v>1301</v>
      </c>
    </row>
    <row r="270" spans="1:4">
      <c r="A270" s="58">
        <v>7322</v>
      </c>
      <c r="B270" s="62" t="s">
        <v>244</v>
      </c>
      <c r="C270" s="64">
        <f>Разшифровка!O274</f>
        <v>17752</v>
      </c>
      <c r="D270" s="64">
        <f>Разшифровка!O274</f>
        <v>17752</v>
      </c>
    </row>
    <row r="271" spans="1:4">
      <c r="A271" s="58">
        <v>7398</v>
      </c>
      <c r="B271" s="62"/>
      <c r="C271" s="58"/>
      <c r="D271" s="58"/>
    </row>
    <row r="272" spans="1:4">
      <c r="A272" s="58">
        <v>7399</v>
      </c>
      <c r="B272" s="62" t="s">
        <v>245</v>
      </c>
      <c r="C272" s="58"/>
      <c r="D272" s="58"/>
    </row>
    <row r="273" spans="1:4">
      <c r="A273" s="58">
        <v>7401</v>
      </c>
      <c r="B273" s="62" t="s">
        <v>246</v>
      </c>
      <c r="C273" s="64">
        <f>Разшифровка!O277</f>
        <v>5797</v>
      </c>
      <c r="D273" s="64">
        <f>Разшифровка!O277</f>
        <v>5797</v>
      </c>
    </row>
    <row r="274" spans="1:4">
      <c r="A274" s="58">
        <v>7402</v>
      </c>
      <c r="B274" s="62" t="s">
        <v>247</v>
      </c>
      <c r="C274" s="64">
        <f>Разшифровка!O278</f>
        <v>-9187</v>
      </c>
      <c r="D274" s="64">
        <f>Разшифровка!O278</f>
        <v>-9187</v>
      </c>
    </row>
    <row r="275" spans="1:4">
      <c r="A275" s="58">
        <v>7403</v>
      </c>
      <c r="B275" s="62" t="s">
        <v>248</v>
      </c>
      <c r="C275" s="64">
        <f>Разшифровка!O279</f>
        <v>-16383</v>
      </c>
      <c r="D275" s="64">
        <f>Разшифровка!O279</f>
        <v>-16383</v>
      </c>
    </row>
    <row r="276" spans="1:4">
      <c r="A276" s="58">
        <v>7404</v>
      </c>
      <c r="B276" s="62" t="s">
        <v>249</v>
      </c>
      <c r="C276" s="64">
        <f>Разшифровка!O280</f>
        <v>-6608</v>
      </c>
      <c r="D276" s="64">
        <f>Разшифровка!O280</f>
        <v>-6608</v>
      </c>
    </row>
    <row r="277" spans="1:4">
      <c r="A277" s="58">
        <v>7405</v>
      </c>
      <c r="B277" s="62" t="s">
        <v>250</v>
      </c>
      <c r="C277" s="64">
        <f>Разшифровка!O281</f>
        <v>-23411</v>
      </c>
      <c r="D277" s="64">
        <f>Разшифровка!O281</f>
        <v>-23411</v>
      </c>
    </row>
    <row r="278" spans="1:4">
      <c r="A278" s="58">
        <v>7406</v>
      </c>
      <c r="B278" s="62" t="s">
        <v>251</v>
      </c>
      <c r="C278" s="64">
        <f>Разшифровка!O282</f>
        <v>23834</v>
      </c>
      <c r="D278" s="64">
        <f>Разшифровка!O282</f>
        <v>23834</v>
      </c>
    </row>
    <row r="279" spans="1:4">
      <c r="A279" s="58">
        <v>7407</v>
      </c>
      <c r="B279" s="62" t="s">
        <v>252</v>
      </c>
      <c r="C279" s="64">
        <f>Разшифровка!O283</f>
        <v>-94</v>
      </c>
      <c r="D279" s="64">
        <f>Разшифровка!O283</f>
        <v>-94</v>
      </c>
    </row>
    <row r="280" spans="1:4">
      <c r="A280" s="58">
        <v>7408</v>
      </c>
      <c r="B280" s="62" t="s">
        <v>253</v>
      </c>
      <c r="C280" s="64">
        <f>Разшифровка!O284</f>
        <v>-1029</v>
      </c>
      <c r="D280" s="64">
        <f>Разшифровка!O284</f>
        <v>-1029</v>
      </c>
    </row>
    <row r="281" spans="1:4">
      <c r="A281" s="58">
        <v>7409</v>
      </c>
      <c r="B281" s="62" t="s">
        <v>254</v>
      </c>
      <c r="C281" s="64">
        <f>Разшифровка!O285</f>
        <v>-58225</v>
      </c>
      <c r="D281" s="64">
        <f>Разшифровка!O285</f>
        <v>-58225</v>
      </c>
    </row>
    <row r="282" spans="1:4">
      <c r="A282" s="58">
        <v>7410</v>
      </c>
      <c r="B282" s="62" t="s">
        <v>255</v>
      </c>
      <c r="C282" s="64">
        <f>Разшифровка!O286</f>
        <v>10578</v>
      </c>
      <c r="D282" s="64">
        <f>Разшифровка!O286</f>
        <v>10578</v>
      </c>
    </row>
    <row r="283" spans="1:4">
      <c r="A283" s="58">
        <v>7411</v>
      </c>
      <c r="B283" s="62" t="s">
        <v>256</v>
      </c>
      <c r="C283" s="64">
        <f>Разшифровка!O287</f>
        <v>-14390</v>
      </c>
      <c r="D283" s="64">
        <f>Разшифровка!O287</f>
        <v>-14390</v>
      </c>
    </row>
    <row r="284" spans="1:4">
      <c r="A284" s="58">
        <v>7498</v>
      </c>
      <c r="B284" s="62"/>
      <c r="C284" s="58"/>
      <c r="D284" s="58"/>
    </row>
    <row r="285" spans="1:4">
      <c r="A285" s="58">
        <v>7499</v>
      </c>
      <c r="B285" s="62" t="s">
        <v>257</v>
      </c>
      <c r="C285" s="58"/>
      <c r="D285" s="58"/>
    </row>
    <row r="286" spans="1:4">
      <c r="A286" s="58">
        <v>7501</v>
      </c>
      <c r="B286" s="62" t="s">
        <v>258</v>
      </c>
      <c r="C286" s="64">
        <f>Разшифровка!O290</f>
        <v>-4176</v>
      </c>
      <c r="D286" s="64">
        <f>Разшифровка!O290</f>
        <v>-4176</v>
      </c>
    </row>
    <row r="287" spans="1:4">
      <c r="A287" s="58">
        <v>7502</v>
      </c>
      <c r="B287" s="62" t="s">
        <v>259</v>
      </c>
      <c r="C287" s="64">
        <f>Разшифровка!O291</f>
        <v>-25788</v>
      </c>
      <c r="D287" s="64">
        <f>Разшифровка!O291</f>
        <v>-25788</v>
      </c>
    </row>
    <row r="288" spans="1:4">
      <c r="A288" s="58">
        <v>7503</v>
      </c>
      <c r="B288" s="62" t="s">
        <v>260</v>
      </c>
      <c r="C288" s="64">
        <f>Разшифровка!O292</f>
        <v>-2244</v>
      </c>
      <c r="D288" s="64">
        <f>Разшифровка!O292</f>
        <v>-2244</v>
      </c>
    </row>
    <row r="289" spans="1:4">
      <c r="A289" s="58">
        <v>7504</v>
      </c>
      <c r="B289" s="62" t="s">
        <v>261</v>
      </c>
      <c r="C289" s="64">
        <f>Разшифровка!O293</f>
        <v>1792</v>
      </c>
      <c r="D289" s="64">
        <f>Разшифровка!O293</f>
        <v>1792</v>
      </c>
    </row>
    <row r="290" spans="1:4">
      <c r="A290" s="58">
        <v>7505</v>
      </c>
      <c r="B290" s="62" t="s">
        <v>262</v>
      </c>
      <c r="C290" s="64">
        <f>Разшифровка!O294</f>
        <v>-15258</v>
      </c>
      <c r="D290" s="64">
        <f>Разшифровка!O294</f>
        <v>-15258</v>
      </c>
    </row>
    <row r="291" spans="1:4">
      <c r="A291" s="58">
        <v>7598</v>
      </c>
      <c r="B291" s="62"/>
      <c r="C291" s="58"/>
      <c r="D291" s="58"/>
    </row>
    <row r="292" spans="1:4">
      <c r="A292" s="58">
        <v>7599</v>
      </c>
      <c r="B292" s="62" t="s">
        <v>263</v>
      </c>
      <c r="C292" s="58"/>
      <c r="D292" s="58"/>
    </row>
    <row r="293" spans="1:4">
      <c r="A293" s="58">
        <v>7601</v>
      </c>
      <c r="B293" s="62" t="s">
        <v>264</v>
      </c>
      <c r="C293" s="64">
        <f>Разшифровка!O297</f>
        <v>46848</v>
      </c>
      <c r="D293" s="64">
        <f>Разшифровка!O297</f>
        <v>46848</v>
      </c>
    </row>
    <row r="294" spans="1:4">
      <c r="A294" s="58">
        <v>7602</v>
      </c>
      <c r="B294" s="62" t="s">
        <v>265</v>
      </c>
      <c r="C294" s="64">
        <f>Разшифровка!O298</f>
        <v>-8529</v>
      </c>
      <c r="D294" s="64">
        <f>Разшифровка!O298</f>
        <v>-8529</v>
      </c>
    </row>
    <row r="295" spans="1:4">
      <c r="A295" s="58">
        <v>7603</v>
      </c>
      <c r="B295" s="62" t="s">
        <v>266</v>
      </c>
      <c r="C295" s="64">
        <f>Разшифровка!O299</f>
        <v>5567</v>
      </c>
      <c r="D295" s="64">
        <f>Разшифровка!O299</f>
        <v>5567</v>
      </c>
    </row>
    <row r="296" spans="1:4">
      <c r="A296" s="58">
        <v>7604</v>
      </c>
      <c r="B296" s="62" t="s">
        <v>267</v>
      </c>
      <c r="C296" s="64">
        <f>Разшифровка!O300</f>
        <v>-8076</v>
      </c>
      <c r="D296" s="64">
        <f>Разшифровка!O300</f>
        <v>-8076</v>
      </c>
    </row>
    <row r="297" spans="1:4">
      <c r="A297" s="58">
        <v>7605</v>
      </c>
      <c r="B297" s="62" t="s">
        <v>268</v>
      </c>
      <c r="C297" s="64">
        <f>Разшифровка!O301</f>
        <v>-1293</v>
      </c>
      <c r="D297" s="64">
        <f>Разшифровка!O301</f>
        <v>-1293</v>
      </c>
    </row>
    <row r="298" spans="1:4">
      <c r="A298" s="58">
        <v>7606</v>
      </c>
      <c r="B298" s="62" t="s">
        <v>269</v>
      </c>
      <c r="C298" s="64">
        <f>Разшифровка!O302</f>
        <v>-4151</v>
      </c>
      <c r="D298" s="64">
        <f>Разшифровка!O302</f>
        <v>-4151</v>
      </c>
    </row>
    <row r="299" spans="1:4">
      <c r="A299" s="58">
        <v>7607</v>
      </c>
      <c r="B299" s="62" t="s">
        <v>270</v>
      </c>
      <c r="C299" s="64">
        <f>Разшифровка!O303</f>
        <v>2547</v>
      </c>
      <c r="D299" s="64">
        <f>Разшифровка!O303</f>
        <v>2547</v>
      </c>
    </row>
    <row r="300" spans="1:4">
      <c r="A300" s="58">
        <v>7608</v>
      </c>
      <c r="B300" s="62" t="s">
        <v>271</v>
      </c>
      <c r="C300" s="64">
        <f>Разшифровка!O304</f>
        <v>-2790</v>
      </c>
      <c r="D300" s="64">
        <f>Разшифровка!O304</f>
        <v>-2790</v>
      </c>
    </row>
    <row r="301" spans="1:4">
      <c r="A301" s="58">
        <v>7609</v>
      </c>
      <c r="B301" s="62" t="s">
        <v>272</v>
      </c>
      <c r="C301" s="64">
        <f>Разшифровка!O305</f>
        <v>-19028</v>
      </c>
      <c r="D301" s="64">
        <f>Разшифровка!O305</f>
        <v>-19028</v>
      </c>
    </row>
    <row r="302" spans="1:4">
      <c r="A302" s="58">
        <v>7610</v>
      </c>
      <c r="B302" s="62" t="s">
        <v>273</v>
      </c>
      <c r="C302" s="64">
        <f>Разшифровка!O306</f>
        <v>32860</v>
      </c>
      <c r="D302" s="64">
        <f>Разшифровка!O306</f>
        <v>32860</v>
      </c>
    </row>
    <row r="303" spans="1:4">
      <c r="A303" s="58">
        <v>7611</v>
      </c>
      <c r="B303" s="62" t="s">
        <v>274</v>
      </c>
      <c r="C303" s="64">
        <f>Разшифровка!O307</f>
        <v>-16210</v>
      </c>
      <c r="D303" s="64">
        <f>Разшифровка!O307</f>
        <v>-16210</v>
      </c>
    </row>
    <row r="304" spans="1:4">
      <c r="A304" s="58">
        <v>7698</v>
      </c>
      <c r="B304" s="62"/>
      <c r="C304" s="58"/>
      <c r="D304" s="58"/>
    </row>
    <row r="305" spans="1:4">
      <c r="A305" s="58">
        <v>7699</v>
      </c>
      <c r="B305" s="62" t="s">
        <v>275</v>
      </c>
      <c r="C305" s="58"/>
      <c r="D305" s="58"/>
    </row>
    <row r="306" spans="1:4">
      <c r="A306" s="58">
        <v>7701</v>
      </c>
      <c r="B306" s="62" t="s">
        <v>276</v>
      </c>
      <c r="C306" s="64">
        <f>Разшифровка!O310</f>
        <v>-5327</v>
      </c>
      <c r="D306" s="64">
        <f>Разшифровка!O310</f>
        <v>-5327</v>
      </c>
    </row>
    <row r="307" spans="1:4">
      <c r="A307" s="58">
        <v>7702</v>
      </c>
      <c r="B307" s="62" t="s">
        <v>277</v>
      </c>
      <c r="C307" s="64">
        <f>Разшифровка!O311</f>
        <v>162</v>
      </c>
      <c r="D307" s="64">
        <f>Разшифровка!O311</f>
        <v>162</v>
      </c>
    </row>
    <row r="308" spans="1:4">
      <c r="A308" s="58">
        <v>7703</v>
      </c>
      <c r="B308" s="62" t="s">
        <v>278</v>
      </c>
      <c r="C308" s="64">
        <f>Разшифровка!O312</f>
        <v>-6268</v>
      </c>
      <c r="D308" s="64">
        <f>Разшифровка!O312</f>
        <v>-6268</v>
      </c>
    </row>
    <row r="309" spans="1:4">
      <c r="A309" s="58">
        <v>7704</v>
      </c>
      <c r="B309" s="62" t="s">
        <v>279</v>
      </c>
      <c r="C309" s="64">
        <f>Разшифровка!O313</f>
        <v>-7873</v>
      </c>
      <c r="D309" s="64">
        <f>Разшифровка!O313</f>
        <v>-7873</v>
      </c>
    </row>
    <row r="310" spans="1:4">
      <c r="A310" s="58">
        <v>7705</v>
      </c>
      <c r="B310" s="62" t="s">
        <v>280</v>
      </c>
      <c r="C310" s="64">
        <f>Разшифровка!O314</f>
        <v>12222</v>
      </c>
      <c r="D310" s="64">
        <f>Разшифровка!O314</f>
        <v>12222</v>
      </c>
    </row>
    <row r="311" spans="1:4">
      <c r="A311" s="58">
        <v>7706</v>
      </c>
      <c r="B311" s="62" t="s">
        <v>281</v>
      </c>
      <c r="C311" s="64">
        <f>Разшифровка!O315</f>
        <v>-4904</v>
      </c>
      <c r="D311" s="64">
        <f>Разшифровка!O315</f>
        <v>-4904</v>
      </c>
    </row>
    <row r="312" spans="1:4">
      <c r="A312" s="58">
        <v>7707</v>
      </c>
      <c r="B312" s="62" t="s">
        <v>282</v>
      </c>
      <c r="C312" s="64">
        <f>Разшифровка!O316</f>
        <v>3006</v>
      </c>
      <c r="D312" s="64">
        <f>Разшифровка!O316</f>
        <v>3006</v>
      </c>
    </row>
    <row r="313" spans="1:4">
      <c r="A313" s="58">
        <v>7708</v>
      </c>
      <c r="B313" s="62" t="s">
        <v>283</v>
      </c>
      <c r="C313" s="64">
        <f>Разшифровка!O317</f>
        <v>11947</v>
      </c>
      <c r="D313" s="64">
        <f>Разшифровка!O317</f>
        <v>11947</v>
      </c>
    </row>
    <row r="314" spans="1:4">
      <c r="A314" s="58">
        <v>7709</v>
      </c>
      <c r="B314" s="62" t="s">
        <v>284</v>
      </c>
      <c r="C314" s="64">
        <f>Разшифровка!O318</f>
        <v>1546</v>
      </c>
      <c r="D314" s="64">
        <f>Разшифровка!O318</f>
        <v>1546</v>
      </c>
    </row>
    <row r="315" spans="1:4">
      <c r="A315" s="58">
        <v>7710</v>
      </c>
      <c r="B315" s="62" t="s">
        <v>285</v>
      </c>
      <c r="C315" s="64">
        <f>Разшифровка!O319</f>
        <v>-17568</v>
      </c>
      <c r="D315" s="64">
        <f>Разшифровка!O319</f>
        <v>-17568</v>
      </c>
    </row>
    <row r="316" spans="1:4">
      <c r="A316" s="58">
        <v>7798</v>
      </c>
      <c r="B316" s="62"/>
      <c r="C316" s="58"/>
      <c r="D316" s="58"/>
    </row>
    <row r="317" spans="1:4">
      <c r="A317" s="58">
        <v>7799</v>
      </c>
      <c r="B317" s="62" t="s">
        <v>286</v>
      </c>
      <c r="C317" s="58"/>
      <c r="D317" s="58"/>
    </row>
    <row r="318" spans="1:4">
      <c r="A318" s="58">
        <v>7801</v>
      </c>
      <c r="B318" s="62" t="s">
        <v>287</v>
      </c>
      <c r="C318" s="64">
        <f>Разшифровка!O322</f>
        <v>2314</v>
      </c>
      <c r="D318" s="64">
        <f>Разшифровка!O322</f>
        <v>2314</v>
      </c>
    </row>
    <row r="319" spans="1:4">
      <c r="A319" s="58">
        <v>7802</v>
      </c>
      <c r="B319" s="62" t="s">
        <v>288</v>
      </c>
      <c r="C319" s="64">
        <f>Разшифровка!O323</f>
        <v>-9540</v>
      </c>
      <c r="D319" s="64">
        <f>Разшифровка!O323</f>
        <v>-9540</v>
      </c>
    </row>
    <row r="320" spans="1:4">
      <c r="A320" s="58">
        <v>7803</v>
      </c>
      <c r="B320" s="62" t="s">
        <v>289</v>
      </c>
      <c r="C320" s="64">
        <f>Разшифровка!O324</f>
        <v>71</v>
      </c>
      <c r="D320" s="64">
        <f>Разшифровка!O324</f>
        <v>71</v>
      </c>
    </row>
    <row r="321" spans="1:4">
      <c r="A321" s="58">
        <v>7804</v>
      </c>
      <c r="B321" s="62" t="s">
        <v>290</v>
      </c>
      <c r="C321" s="64">
        <f>Разшифровка!O325</f>
        <v>-3674</v>
      </c>
      <c r="D321" s="64">
        <f>Разшифровка!O325</f>
        <v>-3674</v>
      </c>
    </row>
    <row r="322" spans="1:4">
      <c r="A322" s="58">
        <v>7805</v>
      </c>
      <c r="B322" s="62" t="s">
        <v>291</v>
      </c>
      <c r="C322" s="64">
        <f>Разшифровка!O326</f>
        <v>-74552</v>
      </c>
      <c r="D322" s="64">
        <f>Разшифровка!O326</f>
        <v>-74552</v>
      </c>
    </row>
    <row r="323" spans="1:4" ht="16.5" thickBot="1">
      <c r="A323" s="73"/>
      <c r="B323" s="72"/>
      <c r="C323" s="73"/>
      <c r="D323" s="73"/>
    </row>
    <row r="324" spans="1:4" s="30" customFormat="1" ht="46.5" customHeight="1" thickBot="1">
      <c r="A324" s="75"/>
      <c r="B324" s="74" t="s">
        <v>292</v>
      </c>
      <c r="C324" s="75">
        <f>SUM(C6:C322)</f>
        <v>-1120940</v>
      </c>
      <c r="D324" s="75">
        <f>SUM(D6:D322)</f>
        <v>-1120940</v>
      </c>
    </row>
    <row r="325" spans="1:4">
      <c r="B325" s="34"/>
    </row>
    <row r="328" spans="1:4" ht="31.15" customHeight="1"/>
    <row r="333" spans="1:4">
      <c r="B333" s="1"/>
    </row>
    <row r="334" spans="1:4">
      <c r="B334" s="1"/>
    </row>
    <row r="335" spans="1:4">
      <c r="B335" s="1"/>
    </row>
    <row r="336" spans="1:4">
      <c r="B336" s="1"/>
    </row>
    <row r="337" spans="2:2">
      <c r="B337" s="1"/>
    </row>
    <row r="338" spans="2:2">
      <c r="B338" s="1"/>
    </row>
  </sheetData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342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5" sqref="C5:J5"/>
    </sheetView>
  </sheetViews>
  <sheetFormatPr defaultColWidth="9.140625" defaultRowHeight="15.75"/>
  <cols>
    <col min="1" max="1" width="9.28515625" style="1" customWidth="1"/>
    <col min="2" max="2" width="24.7109375" style="2" customWidth="1"/>
    <col min="3" max="3" width="16.7109375" style="1" customWidth="1"/>
    <col min="4" max="4" width="19.42578125" style="1" customWidth="1"/>
    <col min="5" max="5" width="18.5703125" style="1" customWidth="1"/>
    <col min="6" max="6" width="17.5703125" style="1" customWidth="1"/>
    <col min="7" max="7" width="14.28515625" style="1" customWidth="1"/>
    <col min="8" max="8" width="15.85546875" style="1" customWidth="1"/>
    <col min="9" max="9" width="18.5703125" style="1" customWidth="1"/>
    <col min="10" max="10" width="17.28515625" style="1" customWidth="1"/>
    <col min="11" max="11" width="17.7109375" style="1" customWidth="1"/>
    <col min="12" max="12" width="16.5703125" style="1" customWidth="1"/>
    <col min="13" max="13" width="11.140625" style="1" customWidth="1"/>
    <col min="14" max="14" width="16.5703125" style="1" customWidth="1"/>
    <col min="15" max="15" width="16.28515625" style="1" customWidth="1"/>
    <col min="16" max="16" width="16.140625" style="1" customWidth="1"/>
    <col min="17" max="105" width="9.140625" style="1"/>
    <col min="106" max="106" width="19.42578125" style="1" customWidth="1"/>
    <col min="107" max="107" width="14.7109375" style="1" customWidth="1"/>
    <col min="108" max="108" width="11.140625" style="1" customWidth="1"/>
    <col min="109" max="109" width="16.140625" style="1" customWidth="1"/>
    <col min="110" max="110" width="11.140625" style="1" customWidth="1"/>
    <col min="111" max="111" width="16.140625" style="1" customWidth="1"/>
    <col min="112" max="112" width="11.140625" style="1" customWidth="1"/>
    <col min="113" max="113" width="14.5703125" style="1" customWidth="1"/>
    <col min="114" max="114" width="11.140625" style="1" customWidth="1"/>
    <col min="115" max="115" width="6.85546875" style="1" bestFit="1" customWidth="1"/>
    <col min="116" max="116" width="10.140625" style="1" bestFit="1" customWidth="1"/>
    <col min="117" max="117" width="7.42578125" style="1" customWidth="1"/>
    <col min="118" max="118" width="10.140625" style="1" bestFit="1" customWidth="1"/>
    <col min="119" max="119" width="6.85546875" style="1" bestFit="1" customWidth="1"/>
    <col min="120" max="120" width="9.28515625" style="1" customWidth="1"/>
    <col min="121" max="121" width="6.85546875" style="1" bestFit="1" customWidth="1"/>
    <col min="122" max="122" width="9.28515625" style="1" customWidth="1"/>
    <col min="123" max="123" width="11.140625" style="1" bestFit="1" customWidth="1"/>
    <col min="124" max="124" width="13.85546875" style="1" bestFit="1" customWidth="1"/>
    <col min="125" max="125" width="11.140625" style="1" customWidth="1"/>
    <col min="126" max="126" width="6.85546875" style="1" customWidth="1"/>
    <col min="127" max="127" width="9.140625" style="1"/>
    <col min="128" max="128" width="11.85546875" style="1" customWidth="1"/>
    <col min="129" max="129" width="12.140625" style="1" customWidth="1"/>
    <col min="130" max="130" width="15.7109375" style="1" customWidth="1"/>
    <col min="131" max="131" width="13.42578125" style="1" customWidth="1"/>
    <col min="132" max="132" width="11.7109375" style="1" customWidth="1"/>
    <col min="133" max="133" width="10.7109375" style="1" customWidth="1"/>
    <col min="134" max="139" width="9.140625" style="1"/>
    <col min="140" max="140" width="10.5703125" style="1" customWidth="1"/>
    <col min="141" max="141" width="10.7109375" style="1" customWidth="1"/>
    <col min="142" max="142" width="9.85546875" style="1" customWidth="1"/>
    <col min="143" max="143" width="9.140625" style="1"/>
    <col min="144" max="144" width="11.7109375" style="1" customWidth="1"/>
    <col min="145" max="145" width="12" style="1" customWidth="1"/>
    <col min="146" max="361" width="9.140625" style="1"/>
    <col min="362" max="362" width="19.42578125" style="1" customWidth="1"/>
    <col min="363" max="363" width="14.7109375" style="1" customWidth="1"/>
    <col min="364" max="364" width="11.140625" style="1" customWidth="1"/>
    <col min="365" max="365" width="16.140625" style="1" customWidth="1"/>
    <col min="366" max="366" width="11.140625" style="1" customWidth="1"/>
    <col min="367" max="367" width="16.140625" style="1" customWidth="1"/>
    <col min="368" max="368" width="11.140625" style="1" customWidth="1"/>
    <col min="369" max="369" width="14.5703125" style="1" customWidth="1"/>
    <col min="370" max="370" width="11.140625" style="1" customWidth="1"/>
    <col min="371" max="371" width="6.85546875" style="1" bestFit="1" customWidth="1"/>
    <col min="372" max="372" width="10.140625" style="1" bestFit="1" customWidth="1"/>
    <col min="373" max="373" width="7.42578125" style="1" customWidth="1"/>
    <col min="374" max="374" width="10.140625" style="1" bestFit="1" customWidth="1"/>
    <col min="375" max="375" width="6.85546875" style="1" bestFit="1" customWidth="1"/>
    <col min="376" max="376" width="9.28515625" style="1" customWidth="1"/>
    <col min="377" max="377" width="6.85546875" style="1" bestFit="1" customWidth="1"/>
    <col min="378" max="378" width="9.28515625" style="1" customWidth="1"/>
    <col min="379" max="379" width="11.140625" style="1" bestFit="1" customWidth="1"/>
    <col min="380" max="380" width="13.85546875" style="1" bestFit="1" customWidth="1"/>
    <col min="381" max="381" width="11.140625" style="1" customWidth="1"/>
    <col min="382" max="382" width="6.85546875" style="1" customWidth="1"/>
    <col min="383" max="383" width="9.140625" style="1"/>
    <col min="384" max="384" width="11.85546875" style="1" customWidth="1"/>
    <col min="385" max="385" width="12.140625" style="1" customWidth="1"/>
    <col min="386" max="386" width="15.7109375" style="1" customWidth="1"/>
    <col min="387" max="387" width="13.42578125" style="1" customWidth="1"/>
    <col min="388" max="388" width="11.7109375" style="1" customWidth="1"/>
    <col min="389" max="389" width="10.7109375" style="1" customWidth="1"/>
    <col min="390" max="395" width="9.140625" style="1"/>
    <col min="396" max="396" width="10.5703125" style="1" customWidth="1"/>
    <col min="397" max="397" width="10.7109375" style="1" customWidth="1"/>
    <col min="398" max="398" width="9.85546875" style="1" customWidth="1"/>
    <col min="399" max="399" width="9.140625" style="1"/>
    <col min="400" max="400" width="11.7109375" style="1" customWidth="1"/>
    <col min="401" max="401" width="12" style="1" customWidth="1"/>
    <col min="402" max="617" width="9.140625" style="1"/>
    <col min="618" max="618" width="19.42578125" style="1" customWidth="1"/>
    <col min="619" max="619" width="14.7109375" style="1" customWidth="1"/>
    <col min="620" max="620" width="11.140625" style="1" customWidth="1"/>
    <col min="621" max="621" width="16.140625" style="1" customWidth="1"/>
    <col min="622" max="622" width="11.140625" style="1" customWidth="1"/>
    <col min="623" max="623" width="16.140625" style="1" customWidth="1"/>
    <col min="624" max="624" width="11.140625" style="1" customWidth="1"/>
    <col min="625" max="625" width="14.5703125" style="1" customWidth="1"/>
    <col min="626" max="626" width="11.140625" style="1" customWidth="1"/>
    <col min="627" max="627" width="6.85546875" style="1" bestFit="1" customWidth="1"/>
    <col min="628" max="628" width="10.140625" style="1" bestFit="1" customWidth="1"/>
    <col min="629" max="629" width="7.42578125" style="1" customWidth="1"/>
    <col min="630" max="630" width="10.140625" style="1" bestFit="1" customWidth="1"/>
    <col min="631" max="631" width="6.85546875" style="1" bestFit="1" customWidth="1"/>
    <col min="632" max="632" width="9.28515625" style="1" customWidth="1"/>
    <col min="633" max="633" width="6.85546875" style="1" bestFit="1" customWidth="1"/>
    <col min="634" max="634" width="9.28515625" style="1" customWidth="1"/>
    <col min="635" max="635" width="11.140625" style="1" bestFit="1" customWidth="1"/>
    <col min="636" max="636" width="13.85546875" style="1" bestFit="1" customWidth="1"/>
    <col min="637" max="637" width="11.140625" style="1" customWidth="1"/>
    <col min="638" max="638" width="6.85546875" style="1" customWidth="1"/>
    <col min="639" max="639" width="9.140625" style="1"/>
    <col min="640" max="640" width="11.85546875" style="1" customWidth="1"/>
    <col min="641" max="641" width="12.140625" style="1" customWidth="1"/>
    <col min="642" max="642" width="15.7109375" style="1" customWidth="1"/>
    <col min="643" max="643" width="13.42578125" style="1" customWidth="1"/>
    <col min="644" max="644" width="11.7109375" style="1" customWidth="1"/>
    <col min="645" max="645" width="10.7109375" style="1" customWidth="1"/>
    <col min="646" max="651" width="9.140625" style="1"/>
    <col min="652" max="652" width="10.5703125" style="1" customWidth="1"/>
    <col min="653" max="653" width="10.7109375" style="1" customWidth="1"/>
    <col min="654" max="654" width="9.85546875" style="1" customWidth="1"/>
    <col min="655" max="655" width="9.140625" style="1"/>
    <col min="656" max="656" width="11.7109375" style="1" customWidth="1"/>
    <col min="657" max="657" width="12" style="1" customWidth="1"/>
    <col min="658" max="873" width="9.140625" style="1"/>
    <col min="874" max="874" width="19.42578125" style="1" customWidth="1"/>
    <col min="875" max="875" width="14.7109375" style="1" customWidth="1"/>
    <col min="876" max="876" width="11.140625" style="1" customWidth="1"/>
    <col min="877" max="877" width="16.140625" style="1" customWidth="1"/>
    <col min="878" max="878" width="11.140625" style="1" customWidth="1"/>
    <col min="879" max="879" width="16.140625" style="1" customWidth="1"/>
    <col min="880" max="880" width="11.140625" style="1" customWidth="1"/>
    <col min="881" max="881" width="14.5703125" style="1" customWidth="1"/>
    <col min="882" max="882" width="11.140625" style="1" customWidth="1"/>
    <col min="883" max="883" width="6.85546875" style="1" bestFit="1" customWidth="1"/>
    <col min="884" max="884" width="10.140625" style="1" bestFit="1" customWidth="1"/>
    <col min="885" max="885" width="7.42578125" style="1" customWidth="1"/>
    <col min="886" max="886" width="10.140625" style="1" bestFit="1" customWidth="1"/>
    <col min="887" max="887" width="6.85546875" style="1" bestFit="1" customWidth="1"/>
    <col min="888" max="888" width="9.28515625" style="1" customWidth="1"/>
    <col min="889" max="889" width="6.85546875" style="1" bestFit="1" customWidth="1"/>
    <col min="890" max="890" width="9.28515625" style="1" customWidth="1"/>
    <col min="891" max="891" width="11.140625" style="1" bestFit="1" customWidth="1"/>
    <col min="892" max="892" width="13.85546875" style="1" bestFit="1" customWidth="1"/>
    <col min="893" max="893" width="11.140625" style="1" customWidth="1"/>
    <col min="894" max="894" width="6.85546875" style="1" customWidth="1"/>
    <col min="895" max="895" width="9.140625" style="1"/>
    <col min="896" max="896" width="11.85546875" style="1" customWidth="1"/>
    <col min="897" max="897" width="12.140625" style="1" customWidth="1"/>
    <col min="898" max="898" width="15.7109375" style="1" customWidth="1"/>
    <col min="899" max="899" width="13.42578125" style="1" customWidth="1"/>
    <col min="900" max="900" width="11.7109375" style="1" customWidth="1"/>
    <col min="901" max="901" width="10.7109375" style="1" customWidth="1"/>
    <col min="902" max="907" width="9.140625" style="1"/>
    <col min="908" max="908" width="10.5703125" style="1" customWidth="1"/>
    <col min="909" max="909" width="10.7109375" style="1" customWidth="1"/>
    <col min="910" max="910" width="9.85546875" style="1" customWidth="1"/>
    <col min="911" max="911" width="9.140625" style="1"/>
    <col min="912" max="912" width="11.7109375" style="1" customWidth="1"/>
    <col min="913" max="913" width="12" style="1" customWidth="1"/>
    <col min="914" max="1129" width="9.140625" style="1"/>
    <col min="1130" max="1130" width="19.42578125" style="1" customWidth="1"/>
    <col min="1131" max="1131" width="14.7109375" style="1" customWidth="1"/>
    <col min="1132" max="1132" width="11.140625" style="1" customWidth="1"/>
    <col min="1133" max="1133" width="16.140625" style="1" customWidth="1"/>
    <col min="1134" max="1134" width="11.140625" style="1" customWidth="1"/>
    <col min="1135" max="1135" width="16.140625" style="1" customWidth="1"/>
    <col min="1136" max="1136" width="11.140625" style="1" customWidth="1"/>
    <col min="1137" max="1137" width="14.5703125" style="1" customWidth="1"/>
    <col min="1138" max="1138" width="11.140625" style="1" customWidth="1"/>
    <col min="1139" max="1139" width="6.85546875" style="1" bestFit="1" customWidth="1"/>
    <col min="1140" max="1140" width="10.140625" style="1" bestFit="1" customWidth="1"/>
    <col min="1141" max="1141" width="7.42578125" style="1" customWidth="1"/>
    <col min="1142" max="1142" width="10.140625" style="1" bestFit="1" customWidth="1"/>
    <col min="1143" max="1143" width="6.85546875" style="1" bestFit="1" customWidth="1"/>
    <col min="1144" max="1144" width="9.28515625" style="1" customWidth="1"/>
    <col min="1145" max="1145" width="6.85546875" style="1" bestFit="1" customWidth="1"/>
    <col min="1146" max="1146" width="9.28515625" style="1" customWidth="1"/>
    <col min="1147" max="1147" width="11.140625" style="1" bestFit="1" customWidth="1"/>
    <col min="1148" max="1148" width="13.85546875" style="1" bestFit="1" customWidth="1"/>
    <col min="1149" max="1149" width="11.140625" style="1" customWidth="1"/>
    <col min="1150" max="1150" width="6.85546875" style="1" customWidth="1"/>
    <col min="1151" max="1151" width="9.140625" style="1"/>
    <col min="1152" max="1152" width="11.85546875" style="1" customWidth="1"/>
    <col min="1153" max="1153" width="12.140625" style="1" customWidth="1"/>
    <col min="1154" max="1154" width="15.7109375" style="1" customWidth="1"/>
    <col min="1155" max="1155" width="13.42578125" style="1" customWidth="1"/>
    <col min="1156" max="1156" width="11.7109375" style="1" customWidth="1"/>
    <col min="1157" max="1157" width="10.7109375" style="1" customWidth="1"/>
    <col min="1158" max="1163" width="9.140625" style="1"/>
    <col min="1164" max="1164" width="10.5703125" style="1" customWidth="1"/>
    <col min="1165" max="1165" width="10.7109375" style="1" customWidth="1"/>
    <col min="1166" max="1166" width="9.85546875" style="1" customWidth="1"/>
    <col min="1167" max="1167" width="9.140625" style="1"/>
    <col min="1168" max="1168" width="11.7109375" style="1" customWidth="1"/>
    <col min="1169" max="1169" width="12" style="1" customWidth="1"/>
    <col min="1170" max="1385" width="9.140625" style="1"/>
    <col min="1386" max="1386" width="19.42578125" style="1" customWidth="1"/>
    <col min="1387" max="1387" width="14.7109375" style="1" customWidth="1"/>
    <col min="1388" max="1388" width="11.140625" style="1" customWidth="1"/>
    <col min="1389" max="1389" width="16.140625" style="1" customWidth="1"/>
    <col min="1390" max="1390" width="11.140625" style="1" customWidth="1"/>
    <col min="1391" max="1391" width="16.140625" style="1" customWidth="1"/>
    <col min="1392" max="1392" width="11.140625" style="1" customWidth="1"/>
    <col min="1393" max="1393" width="14.5703125" style="1" customWidth="1"/>
    <col min="1394" max="1394" width="11.140625" style="1" customWidth="1"/>
    <col min="1395" max="1395" width="6.85546875" style="1" bestFit="1" customWidth="1"/>
    <col min="1396" max="1396" width="10.140625" style="1" bestFit="1" customWidth="1"/>
    <col min="1397" max="1397" width="7.42578125" style="1" customWidth="1"/>
    <col min="1398" max="1398" width="10.140625" style="1" bestFit="1" customWidth="1"/>
    <col min="1399" max="1399" width="6.85546875" style="1" bestFit="1" customWidth="1"/>
    <col min="1400" max="1400" width="9.28515625" style="1" customWidth="1"/>
    <col min="1401" max="1401" width="6.85546875" style="1" bestFit="1" customWidth="1"/>
    <col min="1402" max="1402" width="9.28515625" style="1" customWidth="1"/>
    <col min="1403" max="1403" width="11.140625" style="1" bestFit="1" customWidth="1"/>
    <col min="1404" max="1404" width="13.85546875" style="1" bestFit="1" customWidth="1"/>
    <col min="1405" max="1405" width="11.140625" style="1" customWidth="1"/>
    <col min="1406" max="1406" width="6.85546875" style="1" customWidth="1"/>
    <col min="1407" max="1407" width="9.140625" style="1"/>
    <col min="1408" max="1408" width="11.85546875" style="1" customWidth="1"/>
    <col min="1409" max="1409" width="12.140625" style="1" customWidth="1"/>
    <col min="1410" max="1410" width="15.7109375" style="1" customWidth="1"/>
    <col min="1411" max="1411" width="13.42578125" style="1" customWidth="1"/>
    <col min="1412" max="1412" width="11.7109375" style="1" customWidth="1"/>
    <col min="1413" max="1413" width="10.7109375" style="1" customWidth="1"/>
    <col min="1414" max="1419" width="9.140625" style="1"/>
    <col min="1420" max="1420" width="10.5703125" style="1" customWidth="1"/>
    <col min="1421" max="1421" width="10.7109375" style="1" customWidth="1"/>
    <col min="1422" max="1422" width="9.85546875" style="1" customWidth="1"/>
    <col min="1423" max="1423" width="9.140625" style="1"/>
    <col min="1424" max="1424" width="11.7109375" style="1" customWidth="1"/>
    <col min="1425" max="1425" width="12" style="1" customWidth="1"/>
    <col min="1426" max="1641" width="9.140625" style="1"/>
    <col min="1642" max="1642" width="19.42578125" style="1" customWidth="1"/>
    <col min="1643" max="1643" width="14.7109375" style="1" customWidth="1"/>
    <col min="1644" max="1644" width="11.140625" style="1" customWidth="1"/>
    <col min="1645" max="1645" width="16.140625" style="1" customWidth="1"/>
    <col min="1646" max="1646" width="11.140625" style="1" customWidth="1"/>
    <col min="1647" max="1647" width="16.140625" style="1" customWidth="1"/>
    <col min="1648" max="1648" width="11.140625" style="1" customWidth="1"/>
    <col min="1649" max="1649" width="14.5703125" style="1" customWidth="1"/>
    <col min="1650" max="1650" width="11.140625" style="1" customWidth="1"/>
    <col min="1651" max="1651" width="6.85546875" style="1" bestFit="1" customWidth="1"/>
    <col min="1652" max="1652" width="10.140625" style="1" bestFit="1" customWidth="1"/>
    <col min="1653" max="1653" width="7.42578125" style="1" customWidth="1"/>
    <col min="1654" max="1654" width="10.140625" style="1" bestFit="1" customWidth="1"/>
    <col min="1655" max="1655" width="6.85546875" style="1" bestFit="1" customWidth="1"/>
    <col min="1656" max="1656" width="9.28515625" style="1" customWidth="1"/>
    <col min="1657" max="1657" width="6.85546875" style="1" bestFit="1" customWidth="1"/>
    <col min="1658" max="1658" width="9.28515625" style="1" customWidth="1"/>
    <col min="1659" max="1659" width="11.140625" style="1" bestFit="1" customWidth="1"/>
    <col min="1660" max="1660" width="13.85546875" style="1" bestFit="1" customWidth="1"/>
    <col min="1661" max="1661" width="11.140625" style="1" customWidth="1"/>
    <col min="1662" max="1662" width="6.85546875" style="1" customWidth="1"/>
    <col min="1663" max="1663" width="9.140625" style="1"/>
    <col min="1664" max="1664" width="11.85546875" style="1" customWidth="1"/>
    <col min="1665" max="1665" width="12.140625" style="1" customWidth="1"/>
    <col min="1666" max="1666" width="15.7109375" style="1" customWidth="1"/>
    <col min="1667" max="1667" width="13.42578125" style="1" customWidth="1"/>
    <col min="1668" max="1668" width="11.7109375" style="1" customWidth="1"/>
    <col min="1669" max="1669" width="10.7109375" style="1" customWidth="1"/>
    <col min="1670" max="1675" width="9.140625" style="1"/>
    <col min="1676" max="1676" width="10.5703125" style="1" customWidth="1"/>
    <col min="1677" max="1677" width="10.7109375" style="1" customWidth="1"/>
    <col min="1678" max="1678" width="9.85546875" style="1" customWidth="1"/>
    <col min="1679" max="1679" width="9.140625" style="1"/>
    <col min="1680" max="1680" width="11.7109375" style="1" customWidth="1"/>
    <col min="1681" max="1681" width="12" style="1" customWidth="1"/>
    <col min="1682" max="1897" width="9.140625" style="1"/>
    <col min="1898" max="1898" width="19.42578125" style="1" customWidth="1"/>
    <col min="1899" max="1899" width="14.7109375" style="1" customWidth="1"/>
    <col min="1900" max="1900" width="11.140625" style="1" customWidth="1"/>
    <col min="1901" max="1901" width="16.140625" style="1" customWidth="1"/>
    <col min="1902" max="1902" width="11.140625" style="1" customWidth="1"/>
    <col min="1903" max="1903" width="16.140625" style="1" customWidth="1"/>
    <col min="1904" max="1904" width="11.140625" style="1" customWidth="1"/>
    <col min="1905" max="1905" width="14.5703125" style="1" customWidth="1"/>
    <col min="1906" max="1906" width="11.140625" style="1" customWidth="1"/>
    <col min="1907" max="1907" width="6.85546875" style="1" bestFit="1" customWidth="1"/>
    <col min="1908" max="1908" width="10.140625" style="1" bestFit="1" customWidth="1"/>
    <col min="1909" max="1909" width="7.42578125" style="1" customWidth="1"/>
    <col min="1910" max="1910" width="10.140625" style="1" bestFit="1" customWidth="1"/>
    <col min="1911" max="1911" width="6.85546875" style="1" bestFit="1" customWidth="1"/>
    <col min="1912" max="1912" width="9.28515625" style="1" customWidth="1"/>
    <col min="1913" max="1913" width="6.85546875" style="1" bestFit="1" customWidth="1"/>
    <col min="1914" max="1914" width="9.28515625" style="1" customWidth="1"/>
    <col min="1915" max="1915" width="11.140625" style="1" bestFit="1" customWidth="1"/>
    <col min="1916" max="1916" width="13.85546875" style="1" bestFit="1" customWidth="1"/>
    <col min="1917" max="1917" width="11.140625" style="1" customWidth="1"/>
    <col min="1918" max="1918" width="6.85546875" style="1" customWidth="1"/>
    <col min="1919" max="1919" width="9.140625" style="1"/>
    <col min="1920" max="1920" width="11.85546875" style="1" customWidth="1"/>
    <col min="1921" max="1921" width="12.140625" style="1" customWidth="1"/>
    <col min="1922" max="1922" width="15.7109375" style="1" customWidth="1"/>
    <col min="1923" max="1923" width="13.42578125" style="1" customWidth="1"/>
    <col min="1924" max="1924" width="11.7109375" style="1" customWidth="1"/>
    <col min="1925" max="1925" width="10.7109375" style="1" customWidth="1"/>
    <col min="1926" max="1931" width="9.140625" style="1"/>
    <col min="1932" max="1932" width="10.5703125" style="1" customWidth="1"/>
    <col min="1933" max="1933" width="10.7109375" style="1" customWidth="1"/>
    <col min="1934" max="1934" width="9.85546875" style="1" customWidth="1"/>
    <col min="1935" max="1935" width="9.140625" style="1"/>
    <col min="1936" max="1936" width="11.7109375" style="1" customWidth="1"/>
    <col min="1937" max="1937" width="12" style="1" customWidth="1"/>
    <col min="1938" max="2153" width="9.140625" style="1"/>
    <col min="2154" max="2154" width="19.42578125" style="1" customWidth="1"/>
    <col min="2155" max="2155" width="14.7109375" style="1" customWidth="1"/>
    <col min="2156" max="2156" width="11.140625" style="1" customWidth="1"/>
    <col min="2157" max="2157" width="16.140625" style="1" customWidth="1"/>
    <col min="2158" max="2158" width="11.140625" style="1" customWidth="1"/>
    <col min="2159" max="2159" width="16.140625" style="1" customWidth="1"/>
    <col min="2160" max="2160" width="11.140625" style="1" customWidth="1"/>
    <col min="2161" max="2161" width="14.5703125" style="1" customWidth="1"/>
    <col min="2162" max="2162" width="11.140625" style="1" customWidth="1"/>
    <col min="2163" max="2163" width="6.85546875" style="1" bestFit="1" customWidth="1"/>
    <col min="2164" max="2164" width="10.140625" style="1" bestFit="1" customWidth="1"/>
    <col min="2165" max="2165" width="7.42578125" style="1" customWidth="1"/>
    <col min="2166" max="2166" width="10.140625" style="1" bestFit="1" customWidth="1"/>
    <col min="2167" max="2167" width="6.85546875" style="1" bestFit="1" customWidth="1"/>
    <col min="2168" max="2168" width="9.28515625" style="1" customWidth="1"/>
    <col min="2169" max="2169" width="6.85546875" style="1" bestFit="1" customWidth="1"/>
    <col min="2170" max="2170" width="9.28515625" style="1" customWidth="1"/>
    <col min="2171" max="2171" width="11.140625" style="1" bestFit="1" customWidth="1"/>
    <col min="2172" max="2172" width="13.85546875" style="1" bestFit="1" customWidth="1"/>
    <col min="2173" max="2173" width="11.140625" style="1" customWidth="1"/>
    <col min="2174" max="2174" width="6.85546875" style="1" customWidth="1"/>
    <col min="2175" max="2175" width="9.140625" style="1"/>
    <col min="2176" max="2176" width="11.85546875" style="1" customWidth="1"/>
    <col min="2177" max="2177" width="12.140625" style="1" customWidth="1"/>
    <col min="2178" max="2178" width="15.7109375" style="1" customWidth="1"/>
    <col min="2179" max="2179" width="13.42578125" style="1" customWidth="1"/>
    <col min="2180" max="2180" width="11.7109375" style="1" customWidth="1"/>
    <col min="2181" max="2181" width="10.7109375" style="1" customWidth="1"/>
    <col min="2182" max="2187" width="9.140625" style="1"/>
    <col min="2188" max="2188" width="10.5703125" style="1" customWidth="1"/>
    <col min="2189" max="2189" width="10.7109375" style="1" customWidth="1"/>
    <col min="2190" max="2190" width="9.85546875" style="1" customWidth="1"/>
    <col min="2191" max="2191" width="9.140625" style="1"/>
    <col min="2192" max="2192" width="11.7109375" style="1" customWidth="1"/>
    <col min="2193" max="2193" width="12" style="1" customWidth="1"/>
    <col min="2194" max="2409" width="9.140625" style="1"/>
    <col min="2410" max="2410" width="19.42578125" style="1" customWidth="1"/>
    <col min="2411" max="2411" width="14.7109375" style="1" customWidth="1"/>
    <col min="2412" max="2412" width="11.140625" style="1" customWidth="1"/>
    <col min="2413" max="2413" width="16.140625" style="1" customWidth="1"/>
    <col min="2414" max="2414" width="11.140625" style="1" customWidth="1"/>
    <col min="2415" max="2415" width="16.140625" style="1" customWidth="1"/>
    <col min="2416" max="2416" width="11.140625" style="1" customWidth="1"/>
    <col min="2417" max="2417" width="14.5703125" style="1" customWidth="1"/>
    <col min="2418" max="2418" width="11.140625" style="1" customWidth="1"/>
    <col min="2419" max="2419" width="6.85546875" style="1" bestFit="1" customWidth="1"/>
    <col min="2420" max="2420" width="10.140625" style="1" bestFit="1" customWidth="1"/>
    <col min="2421" max="2421" width="7.42578125" style="1" customWidth="1"/>
    <col min="2422" max="2422" width="10.140625" style="1" bestFit="1" customWidth="1"/>
    <col min="2423" max="2423" width="6.85546875" style="1" bestFit="1" customWidth="1"/>
    <col min="2424" max="2424" width="9.28515625" style="1" customWidth="1"/>
    <col min="2425" max="2425" width="6.85546875" style="1" bestFit="1" customWidth="1"/>
    <col min="2426" max="2426" width="9.28515625" style="1" customWidth="1"/>
    <col min="2427" max="2427" width="11.140625" style="1" bestFit="1" customWidth="1"/>
    <col min="2428" max="2428" width="13.85546875" style="1" bestFit="1" customWidth="1"/>
    <col min="2429" max="2429" width="11.140625" style="1" customWidth="1"/>
    <col min="2430" max="2430" width="6.85546875" style="1" customWidth="1"/>
    <col min="2431" max="2431" width="9.140625" style="1"/>
    <col min="2432" max="2432" width="11.85546875" style="1" customWidth="1"/>
    <col min="2433" max="2433" width="12.140625" style="1" customWidth="1"/>
    <col min="2434" max="2434" width="15.7109375" style="1" customWidth="1"/>
    <col min="2435" max="2435" width="13.42578125" style="1" customWidth="1"/>
    <col min="2436" max="2436" width="11.7109375" style="1" customWidth="1"/>
    <col min="2437" max="2437" width="10.7109375" style="1" customWidth="1"/>
    <col min="2438" max="2443" width="9.140625" style="1"/>
    <col min="2444" max="2444" width="10.5703125" style="1" customWidth="1"/>
    <col min="2445" max="2445" width="10.7109375" style="1" customWidth="1"/>
    <col min="2446" max="2446" width="9.85546875" style="1" customWidth="1"/>
    <col min="2447" max="2447" width="9.140625" style="1"/>
    <col min="2448" max="2448" width="11.7109375" style="1" customWidth="1"/>
    <col min="2449" max="2449" width="12" style="1" customWidth="1"/>
    <col min="2450" max="2665" width="9.140625" style="1"/>
    <col min="2666" max="2666" width="19.42578125" style="1" customWidth="1"/>
    <col min="2667" max="2667" width="14.7109375" style="1" customWidth="1"/>
    <col min="2668" max="2668" width="11.140625" style="1" customWidth="1"/>
    <col min="2669" max="2669" width="16.140625" style="1" customWidth="1"/>
    <col min="2670" max="2670" width="11.140625" style="1" customWidth="1"/>
    <col min="2671" max="2671" width="16.140625" style="1" customWidth="1"/>
    <col min="2672" max="2672" width="11.140625" style="1" customWidth="1"/>
    <col min="2673" max="2673" width="14.5703125" style="1" customWidth="1"/>
    <col min="2674" max="2674" width="11.140625" style="1" customWidth="1"/>
    <col min="2675" max="2675" width="6.85546875" style="1" bestFit="1" customWidth="1"/>
    <col min="2676" max="2676" width="10.140625" style="1" bestFit="1" customWidth="1"/>
    <col min="2677" max="2677" width="7.42578125" style="1" customWidth="1"/>
    <col min="2678" max="2678" width="10.140625" style="1" bestFit="1" customWidth="1"/>
    <col min="2679" max="2679" width="6.85546875" style="1" bestFit="1" customWidth="1"/>
    <col min="2680" max="2680" width="9.28515625" style="1" customWidth="1"/>
    <col min="2681" max="2681" width="6.85546875" style="1" bestFit="1" customWidth="1"/>
    <col min="2682" max="2682" width="9.28515625" style="1" customWidth="1"/>
    <col min="2683" max="2683" width="11.140625" style="1" bestFit="1" customWidth="1"/>
    <col min="2684" max="2684" width="13.85546875" style="1" bestFit="1" customWidth="1"/>
    <col min="2685" max="2685" width="11.140625" style="1" customWidth="1"/>
    <col min="2686" max="2686" width="6.85546875" style="1" customWidth="1"/>
    <col min="2687" max="2687" width="9.140625" style="1"/>
    <col min="2688" max="2688" width="11.85546875" style="1" customWidth="1"/>
    <col min="2689" max="2689" width="12.140625" style="1" customWidth="1"/>
    <col min="2690" max="2690" width="15.7109375" style="1" customWidth="1"/>
    <col min="2691" max="2691" width="13.42578125" style="1" customWidth="1"/>
    <col min="2692" max="2692" width="11.7109375" style="1" customWidth="1"/>
    <col min="2693" max="2693" width="10.7109375" style="1" customWidth="1"/>
    <col min="2694" max="2699" width="9.140625" style="1"/>
    <col min="2700" max="2700" width="10.5703125" style="1" customWidth="1"/>
    <col min="2701" max="2701" width="10.7109375" style="1" customWidth="1"/>
    <col min="2702" max="2702" width="9.85546875" style="1" customWidth="1"/>
    <col min="2703" max="2703" width="9.140625" style="1"/>
    <col min="2704" max="2704" width="11.7109375" style="1" customWidth="1"/>
    <col min="2705" max="2705" width="12" style="1" customWidth="1"/>
    <col min="2706" max="2921" width="9.140625" style="1"/>
    <col min="2922" max="2922" width="19.42578125" style="1" customWidth="1"/>
    <col min="2923" max="2923" width="14.7109375" style="1" customWidth="1"/>
    <col min="2924" max="2924" width="11.140625" style="1" customWidth="1"/>
    <col min="2925" max="2925" width="16.140625" style="1" customWidth="1"/>
    <col min="2926" max="2926" width="11.140625" style="1" customWidth="1"/>
    <col min="2927" max="2927" width="16.140625" style="1" customWidth="1"/>
    <col min="2928" max="2928" width="11.140625" style="1" customWidth="1"/>
    <col min="2929" max="2929" width="14.5703125" style="1" customWidth="1"/>
    <col min="2930" max="2930" width="11.140625" style="1" customWidth="1"/>
    <col min="2931" max="2931" width="6.85546875" style="1" bestFit="1" customWidth="1"/>
    <col min="2932" max="2932" width="10.140625" style="1" bestFit="1" customWidth="1"/>
    <col min="2933" max="2933" width="7.42578125" style="1" customWidth="1"/>
    <col min="2934" max="2934" width="10.140625" style="1" bestFit="1" customWidth="1"/>
    <col min="2935" max="2935" width="6.85546875" style="1" bestFit="1" customWidth="1"/>
    <col min="2936" max="2936" width="9.28515625" style="1" customWidth="1"/>
    <col min="2937" max="2937" width="6.85546875" style="1" bestFit="1" customWidth="1"/>
    <col min="2938" max="2938" width="9.28515625" style="1" customWidth="1"/>
    <col min="2939" max="2939" width="11.140625" style="1" bestFit="1" customWidth="1"/>
    <col min="2940" max="2940" width="13.85546875" style="1" bestFit="1" customWidth="1"/>
    <col min="2941" max="2941" width="11.140625" style="1" customWidth="1"/>
    <col min="2942" max="2942" width="6.85546875" style="1" customWidth="1"/>
    <col min="2943" max="2943" width="9.140625" style="1"/>
    <col min="2944" max="2944" width="11.85546875" style="1" customWidth="1"/>
    <col min="2945" max="2945" width="12.140625" style="1" customWidth="1"/>
    <col min="2946" max="2946" width="15.7109375" style="1" customWidth="1"/>
    <col min="2947" max="2947" width="13.42578125" style="1" customWidth="1"/>
    <col min="2948" max="2948" width="11.7109375" style="1" customWidth="1"/>
    <col min="2949" max="2949" width="10.7109375" style="1" customWidth="1"/>
    <col min="2950" max="2955" width="9.140625" style="1"/>
    <col min="2956" max="2956" width="10.5703125" style="1" customWidth="1"/>
    <col min="2957" max="2957" width="10.7109375" style="1" customWidth="1"/>
    <col min="2958" max="2958" width="9.85546875" style="1" customWidth="1"/>
    <col min="2959" max="2959" width="9.140625" style="1"/>
    <col min="2960" max="2960" width="11.7109375" style="1" customWidth="1"/>
    <col min="2961" max="2961" width="12" style="1" customWidth="1"/>
    <col min="2962" max="3177" width="9.140625" style="1"/>
    <col min="3178" max="3178" width="19.42578125" style="1" customWidth="1"/>
    <col min="3179" max="3179" width="14.7109375" style="1" customWidth="1"/>
    <col min="3180" max="3180" width="11.140625" style="1" customWidth="1"/>
    <col min="3181" max="3181" width="16.140625" style="1" customWidth="1"/>
    <col min="3182" max="3182" width="11.140625" style="1" customWidth="1"/>
    <col min="3183" max="3183" width="16.140625" style="1" customWidth="1"/>
    <col min="3184" max="3184" width="11.140625" style="1" customWidth="1"/>
    <col min="3185" max="3185" width="14.5703125" style="1" customWidth="1"/>
    <col min="3186" max="3186" width="11.140625" style="1" customWidth="1"/>
    <col min="3187" max="3187" width="6.85546875" style="1" bestFit="1" customWidth="1"/>
    <col min="3188" max="3188" width="10.140625" style="1" bestFit="1" customWidth="1"/>
    <col min="3189" max="3189" width="7.42578125" style="1" customWidth="1"/>
    <col min="3190" max="3190" width="10.140625" style="1" bestFit="1" customWidth="1"/>
    <col min="3191" max="3191" width="6.85546875" style="1" bestFit="1" customWidth="1"/>
    <col min="3192" max="3192" width="9.28515625" style="1" customWidth="1"/>
    <col min="3193" max="3193" width="6.85546875" style="1" bestFit="1" customWidth="1"/>
    <col min="3194" max="3194" width="9.28515625" style="1" customWidth="1"/>
    <col min="3195" max="3195" width="11.140625" style="1" bestFit="1" customWidth="1"/>
    <col min="3196" max="3196" width="13.85546875" style="1" bestFit="1" customWidth="1"/>
    <col min="3197" max="3197" width="11.140625" style="1" customWidth="1"/>
    <col min="3198" max="3198" width="6.85546875" style="1" customWidth="1"/>
    <col min="3199" max="3199" width="9.140625" style="1"/>
    <col min="3200" max="3200" width="11.85546875" style="1" customWidth="1"/>
    <col min="3201" max="3201" width="12.140625" style="1" customWidth="1"/>
    <col min="3202" max="3202" width="15.7109375" style="1" customWidth="1"/>
    <col min="3203" max="3203" width="13.42578125" style="1" customWidth="1"/>
    <col min="3204" max="3204" width="11.7109375" style="1" customWidth="1"/>
    <col min="3205" max="3205" width="10.7109375" style="1" customWidth="1"/>
    <col min="3206" max="3211" width="9.140625" style="1"/>
    <col min="3212" max="3212" width="10.5703125" style="1" customWidth="1"/>
    <col min="3213" max="3213" width="10.7109375" style="1" customWidth="1"/>
    <col min="3214" max="3214" width="9.85546875" style="1" customWidth="1"/>
    <col min="3215" max="3215" width="9.140625" style="1"/>
    <col min="3216" max="3216" width="11.7109375" style="1" customWidth="1"/>
    <col min="3217" max="3217" width="12" style="1" customWidth="1"/>
    <col min="3218" max="3433" width="9.140625" style="1"/>
    <col min="3434" max="3434" width="19.42578125" style="1" customWidth="1"/>
    <col min="3435" max="3435" width="14.7109375" style="1" customWidth="1"/>
    <col min="3436" max="3436" width="11.140625" style="1" customWidth="1"/>
    <col min="3437" max="3437" width="16.140625" style="1" customWidth="1"/>
    <col min="3438" max="3438" width="11.140625" style="1" customWidth="1"/>
    <col min="3439" max="3439" width="16.140625" style="1" customWidth="1"/>
    <col min="3440" max="3440" width="11.140625" style="1" customWidth="1"/>
    <col min="3441" max="3441" width="14.5703125" style="1" customWidth="1"/>
    <col min="3442" max="3442" width="11.140625" style="1" customWidth="1"/>
    <col min="3443" max="3443" width="6.85546875" style="1" bestFit="1" customWidth="1"/>
    <col min="3444" max="3444" width="10.140625" style="1" bestFit="1" customWidth="1"/>
    <col min="3445" max="3445" width="7.42578125" style="1" customWidth="1"/>
    <col min="3446" max="3446" width="10.140625" style="1" bestFit="1" customWidth="1"/>
    <col min="3447" max="3447" width="6.85546875" style="1" bestFit="1" customWidth="1"/>
    <col min="3448" max="3448" width="9.28515625" style="1" customWidth="1"/>
    <col min="3449" max="3449" width="6.85546875" style="1" bestFit="1" customWidth="1"/>
    <col min="3450" max="3450" width="9.28515625" style="1" customWidth="1"/>
    <col min="3451" max="3451" width="11.140625" style="1" bestFit="1" customWidth="1"/>
    <col min="3452" max="3452" width="13.85546875" style="1" bestFit="1" customWidth="1"/>
    <col min="3453" max="3453" width="11.140625" style="1" customWidth="1"/>
    <col min="3454" max="3454" width="6.85546875" style="1" customWidth="1"/>
    <col min="3455" max="3455" width="9.140625" style="1"/>
    <col min="3456" max="3456" width="11.85546875" style="1" customWidth="1"/>
    <col min="3457" max="3457" width="12.140625" style="1" customWidth="1"/>
    <col min="3458" max="3458" width="15.7109375" style="1" customWidth="1"/>
    <col min="3459" max="3459" width="13.42578125" style="1" customWidth="1"/>
    <col min="3460" max="3460" width="11.7109375" style="1" customWidth="1"/>
    <col min="3461" max="3461" width="10.7109375" style="1" customWidth="1"/>
    <col min="3462" max="3467" width="9.140625" style="1"/>
    <col min="3468" max="3468" width="10.5703125" style="1" customWidth="1"/>
    <col min="3469" max="3469" width="10.7109375" style="1" customWidth="1"/>
    <col min="3470" max="3470" width="9.85546875" style="1" customWidth="1"/>
    <col min="3471" max="3471" width="9.140625" style="1"/>
    <col min="3472" max="3472" width="11.7109375" style="1" customWidth="1"/>
    <col min="3473" max="3473" width="12" style="1" customWidth="1"/>
    <col min="3474" max="3689" width="9.140625" style="1"/>
    <col min="3690" max="3690" width="19.42578125" style="1" customWidth="1"/>
    <col min="3691" max="3691" width="14.7109375" style="1" customWidth="1"/>
    <col min="3692" max="3692" width="11.140625" style="1" customWidth="1"/>
    <col min="3693" max="3693" width="16.140625" style="1" customWidth="1"/>
    <col min="3694" max="3694" width="11.140625" style="1" customWidth="1"/>
    <col min="3695" max="3695" width="16.140625" style="1" customWidth="1"/>
    <col min="3696" max="3696" width="11.140625" style="1" customWidth="1"/>
    <col min="3697" max="3697" width="14.5703125" style="1" customWidth="1"/>
    <col min="3698" max="3698" width="11.140625" style="1" customWidth="1"/>
    <col min="3699" max="3699" width="6.85546875" style="1" bestFit="1" customWidth="1"/>
    <col min="3700" max="3700" width="10.140625" style="1" bestFit="1" customWidth="1"/>
    <col min="3701" max="3701" width="7.42578125" style="1" customWidth="1"/>
    <col min="3702" max="3702" width="10.140625" style="1" bestFit="1" customWidth="1"/>
    <col min="3703" max="3703" width="6.85546875" style="1" bestFit="1" customWidth="1"/>
    <col min="3704" max="3704" width="9.28515625" style="1" customWidth="1"/>
    <col min="3705" max="3705" width="6.85546875" style="1" bestFit="1" customWidth="1"/>
    <col min="3706" max="3706" width="9.28515625" style="1" customWidth="1"/>
    <col min="3707" max="3707" width="11.140625" style="1" bestFit="1" customWidth="1"/>
    <col min="3708" max="3708" width="13.85546875" style="1" bestFit="1" customWidth="1"/>
    <col min="3709" max="3709" width="11.140625" style="1" customWidth="1"/>
    <col min="3710" max="3710" width="6.85546875" style="1" customWidth="1"/>
    <col min="3711" max="3711" width="9.140625" style="1"/>
    <col min="3712" max="3712" width="11.85546875" style="1" customWidth="1"/>
    <col min="3713" max="3713" width="12.140625" style="1" customWidth="1"/>
    <col min="3714" max="3714" width="15.7109375" style="1" customWidth="1"/>
    <col min="3715" max="3715" width="13.42578125" style="1" customWidth="1"/>
    <col min="3716" max="3716" width="11.7109375" style="1" customWidth="1"/>
    <col min="3717" max="3717" width="10.7109375" style="1" customWidth="1"/>
    <col min="3718" max="3723" width="9.140625" style="1"/>
    <col min="3724" max="3724" width="10.5703125" style="1" customWidth="1"/>
    <col min="3725" max="3725" width="10.7109375" style="1" customWidth="1"/>
    <col min="3726" max="3726" width="9.85546875" style="1" customWidth="1"/>
    <col min="3727" max="3727" width="9.140625" style="1"/>
    <col min="3728" max="3728" width="11.7109375" style="1" customWidth="1"/>
    <col min="3729" max="3729" width="12" style="1" customWidth="1"/>
    <col min="3730" max="3945" width="9.140625" style="1"/>
    <col min="3946" max="3946" width="19.42578125" style="1" customWidth="1"/>
    <col min="3947" max="3947" width="14.7109375" style="1" customWidth="1"/>
    <col min="3948" max="3948" width="11.140625" style="1" customWidth="1"/>
    <col min="3949" max="3949" width="16.140625" style="1" customWidth="1"/>
    <col min="3950" max="3950" width="11.140625" style="1" customWidth="1"/>
    <col min="3951" max="3951" width="16.140625" style="1" customWidth="1"/>
    <col min="3952" max="3952" width="11.140625" style="1" customWidth="1"/>
    <col min="3953" max="3953" width="14.5703125" style="1" customWidth="1"/>
    <col min="3954" max="3954" width="11.140625" style="1" customWidth="1"/>
    <col min="3955" max="3955" width="6.85546875" style="1" bestFit="1" customWidth="1"/>
    <col min="3956" max="3956" width="10.140625" style="1" bestFit="1" customWidth="1"/>
    <col min="3957" max="3957" width="7.42578125" style="1" customWidth="1"/>
    <col min="3958" max="3958" width="10.140625" style="1" bestFit="1" customWidth="1"/>
    <col min="3959" max="3959" width="6.85546875" style="1" bestFit="1" customWidth="1"/>
    <col min="3960" max="3960" width="9.28515625" style="1" customWidth="1"/>
    <col min="3961" max="3961" width="6.85546875" style="1" bestFit="1" customWidth="1"/>
    <col min="3962" max="3962" width="9.28515625" style="1" customWidth="1"/>
    <col min="3963" max="3963" width="11.140625" style="1" bestFit="1" customWidth="1"/>
    <col min="3964" max="3964" width="13.85546875" style="1" bestFit="1" customWidth="1"/>
    <col min="3965" max="3965" width="11.140625" style="1" customWidth="1"/>
    <col min="3966" max="3966" width="6.85546875" style="1" customWidth="1"/>
    <col min="3967" max="3967" width="9.140625" style="1"/>
    <col min="3968" max="3968" width="11.85546875" style="1" customWidth="1"/>
    <col min="3969" max="3969" width="12.140625" style="1" customWidth="1"/>
    <col min="3970" max="3970" width="15.7109375" style="1" customWidth="1"/>
    <col min="3971" max="3971" width="13.42578125" style="1" customWidth="1"/>
    <col min="3972" max="3972" width="11.7109375" style="1" customWidth="1"/>
    <col min="3973" max="3973" width="10.7109375" style="1" customWidth="1"/>
    <col min="3974" max="3979" width="9.140625" style="1"/>
    <col min="3980" max="3980" width="10.5703125" style="1" customWidth="1"/>
    <col min="3981" max="3981" width="10.7109375" style="1" customWidth="1"/>
    <col min="3982" max="3982" width="9.85546875" style="1" customWidth="1"/>
    <col min="3983" max="3983" width="9.140625" style="1"/>
    <col min="3984" max="3984" width="11.7109375" style="1" customWidth="1"/>
    <col min="3985" max="3985" width="12" style="1" customWidth="1"/>
    <col min="3986" max="4201" width="9.140625" style="1"/>
    <col min="4202" max="4202" width="19.42578125" style="1" customWidth="1"/>
    <col min="4203" max="4203" width="14.7109375" style="1" customWidth="1"/>
    <col min="4204" max="4204" width="11.140625" style="1" customWidth="1"/>
    <col min="4205" max="4205" width="16.140625" style="1" customWidth="1"/>
    <col min="4206" max="4206" width="11.140625" style="1" customWidth="1"/>
    <col min="4207" max="4207" width="16.140625" style="1" customWidth="1"/>
    <col min="4208" max="4208" width="11.140625" style="1" customWidth="1"/>
    <col min="4209" max="4209" width="14.5703125" style="1" customWidth="1"/>
    <col min="4210" max="4210" width="11.140625" style="1" customWidth="1"/>
    <col min="4211" max="4211" width="6.85546875" style="1" bestFit="1" customWidth="1"/>
    <col min="4212" max="4212" width="10.140625" style="1" bestFit="1" customWidth="1"/>
    <col min="4213" max="4213" width="7.42578125" style="1" customWidth="1"/>
    <col min="4214" max="4214" width="10.140625" style="1" bestFit="1" customWidth="1"/>
    <col min="4215" max="4215" width="6.85546875" style="1" bestFit="1" customWidth="1"/>
    <col min="4216" max="4216" width="9.28515625" style="1" customWidth="1"/>
    <col min="4217" max="4217" width="6.85546875" style="1" bestFit="1" customWidth="1"/>
    <col min="4218" max="4218" width="9.28515625" style="1" customWidth="1"/>
    <col min="4219" max="4219" width="11.140625" style="1" bestFit="1" customWidth="1"/>
    <col min="4220" max="4220" width="13.85546875" style="1" bestFit="1" customWidth="1"/>
    <col min="4221" max="4221" width="11.140625" style="1" customWidth="1"/>
    <col min="4222" max="4222" width="6.85546875" style="1" customWidth="1"/>
    <col min="4223" max="4223" width="9.140625" style="1"/>
    <col min="4224" max="4224" width="11.85546875" style="1" customWidth="1"/>
    <col min="4225" max="4225" width="12.140625" style="1" customWidth="1"/>
    <col min="4226" max="4226" width="15.7109375" style="1" customWidth="1"/>
    <col min="4227" max="4227" width="13.42578125" style="1" customWidth="1"/>
    <col min="4228" max="4228" width="11.7109375" style="1" customWidth="1"/>
    <col min="4229" max="4229" width="10.7109375" style="1" customWidth="1"/>
    <col min="4230" max="4235" width="9.140625" style="1"/>
    <col min="4236" max="4236" width="10.5703125" style="1" customWidth="1"/>
    <col min="4237" max="4237" width="10.7109375" style="1" customWidth="1"/>
    <col min="4238" max="4238" width="9.85546875" style="1" customWidth="1"/>
    <col min="4239" max="4239" width="9.140625" style="1"/>
    <col min="4240" max="4240" width="11.7109375" style="1" customWidth="1"/>
    <col min="4241" max="4241" width="12" style="1" customWidth="1"/>
    <col min="4242" max="4457" width="9.140625" style="1"/>
    <col min="4458" max="4458" width="19.42578125" style="1" customWidth="1"/>
    <col min="4459" max="4459" width="14.7109375" style="1" customWidth="1"/>
    <col min="4460" max="4460" width="11.140625" style="1" customWidth="1"/>
    <col min="4461" max="4461" width="16.140625" style="1" customWidth="1"/>
    <col min="4462" max="4462" width="11.140625" style="1" customWidth="1"/>
    <col min="4463" max="4463" width="16.140625" style="1" customWidth="1"/>
    <col min="4464" max="4464" width="11.140625" style="1" customWidth="1"/>
    <col min="4465" max="4465" width="14.5703125" style="1" customWidth="1"/>
    <col min="4466" max="4466" width="11.140625" style="1" customWidth="1"/>
    <col min="4467" max="4467" width="6.85546875" style="1" bestFit="1" customWidth="1"/>
    <col min="4468" max="4468" width="10.140625" style="1" bestFit="1" customWidth="1"/>
    <col min="4469" max="4469" width="7.42578125" style="1" customWidth="1"/>
    <col min="4470" max="4470" width="10.140625" style="1" bestFit="1" customWidth="1"/>
    <col min="4471" max="4471" width="6.85546875" style="1" bestFit="1" customWidth="1"/>
    <col min="4472" max="4472" width="9.28515625" style="1" customWidth="1"/>
    <col min="4473" max="4473" width="6.85546875" style="1" bestFit="1" customWidth="1"/>
    <col min="4474" max="4474" width="9.28515625" style="1" customWidth="1"/>
    <col min="4475" max="4475" width="11.140625" style="1" bestFit="1" customWidth="1"/>
    <col min="4476" max="4476" width="13.85546875" style="1" bestFit="1" customWidth="1"/>
    <col min="4477" max="4477" width="11.140625" style="1" customWidth="1"/>
    <col min="4478" max="4478" width="6.85546875" style="1" customWidth="1"/>
    <col min="4479" max="4479" width="9.140625" style="1"/>
    <col min="4480" max="4480" width="11.85546875" style="1" customWidth="1"/>
    <col min="4481" max="4481" width="12.140625" style="1" customWidth="1"/>
    <col min="4482" max="4482" width="15.7109375" style="1" customWidth="1"/>
    <col min="4483" max="4483" width="13.42578125" style="1" customWidth="1"/>
    <col min="4484" max="4484" width="11.7109375" style="1" customWidth="1"/>
    <col min="4485" max="4485" width="10.7109375" style="1" customWidth="1"/>
    <col min="4486" max="4491" width="9.140625" style="1"/>
    <col min="4492" max="4492" width="10.5703125" style="1" customWidth="1"/>
    <col min="4493" max="4493" width="10.7109375" style="1" customWidth="1"/>
    <col min="4494" max="4494" width="9.85546875" style="1" customWidth="1"/>
    <col min="4495" max="4495" width="9.140625" style="1"/>
    <col min="4496" max="4496" width="11.7109375" style="1" customWidth="1"/>
    <col min="4497" max="4497" width="12" style="1" customWidth="1"/>
    <col min="4498" max="4713" width="9.140625" style="1"/>
    <col min="4714" max="4714" width="19.42578125" style="1" customWidth="1"/>
    <col min="4715" max="4715" width="14.7109375" style="1" customWidth="1"/>
    <col min="4716" max="4716" width="11.140625" style="1" customWidth="1"/>
    <col min="4717" max="4717" width="16.140625" style="1" customWidth="1"/>
    <col min="4718" max="4718" width="11.140625" style="1" customWidth="1"/>
    <col min="4719" max="4719" width="16.140625" style="1" customWidth="1"/>
    <col min="4720" max="4720" width="11.140625" style="1" customWidth="1"/>
    <col min="4721" max="4721" width="14.5703125" style="1" customWidth="1"/>
    <col min="4722" max="4722" width="11.140625" style="1" customWidth="1"/>
    <col min="4723" max="4723" width="6.85546875" style="1" bestFit="1" customWidth="1"/>
    <col min="4724" max="4724" width="10.140625" style="1" bestFit="1" customWidth="1"/>
    <col min="4725" max="4725" width="7.42578125" style="1" customWidth="1"/>
    <col min="4726" max="4726" width="10.140625" style="1" bestFit="1" customWidth="1"/>
    <col min="4727" max="4727" width="6.85546875" style="1" bestFit="1" customWidth="1"/>
    <col min="4728" max="4728" width="9.28515625" style="1" customWidth="1"/>
    <col min="4729" max="4729" width="6.85546875" style="1" bestFit="1" customWidth="1"/>
    <col min="4730" max="4730" width="9.28515625" style="1" customWidth="1"/>
    <col min="4731" max="4731" width="11.140625" style="1" bestFit="1" customWidth="1"/>
    <col min="4732" max="4732" width="13.85546875" style="1" bestFit="1" customWidth="1"/>
    <col min="4733" max="4733" width="11.140625" style="1" customWidth="1"/>
    <col min="4734" max="4734" width="6.85546875" style="1" customWidth="1"/>
    <col min="4735" max="4735" width="9.140625" style="1"/>
    <col min="4736" max="4736" width="11.85546875" style="1" customWidth="1"/>
    <col min="4737" max="4737" width="12.140625" style="1" customWidth="1"/>
    <col min="4738" max="4738" width="15.7109375" style="1" customWidth="1"/>
    <col min="4739" max="4739" width="13.42578125" style="1" customWidth="1"/>
    <col min="4740" max="4740" width="11.7109375" style="1" customWidth="1"/>
    <col min="4741" max="4741" width="10.7109375" style="1" customWidth="1"/>
    <col min="4742" max="4747" width="9.140625" style="1"/>
    <col min="4748" max="4748" width="10.5703125" style="1" customWidth="1"/>
    <col min="4749" max="4749" width="10.7109375" style="1" customWidth="1"/>
    <col min="4750" max="4750" width="9.85546875" style="1" customWidth="1"/>
    <col min="4751" max="4751" width="9.140625" style="1"/>
    <col min="4752" max="4752" width="11.7109375" style="1" customWidth="1"/>
    <col min="4753" max="4753" width="12" style="1" customWidth="1"/>
    <col min="4754" max="4969" width="9.140625" style="1"/>
    <col min="4970" max="4970" width="19.42578125" style="1" customWidth="1"/>
    <col min="4971" max="4971" width="14.7109375" style="1" customWidth="1"/>
    <col min="4972" max="4972" width="11.140625" style="1" customWidth="1"/>
    <col min="4973" max="4973" width="16.140625" style="1" customWidth="1"/>
    <col min="4974" max="4974" width="11.140625" style="1" customWidth="1"/>
    <col min="4975" max="4975" width="16.140625" style="1" customWidth="1"/>
    <col min="4976" max="4976" width="11.140625" style="1" customWidth="1"/>
    <col min="4977" max="4977" width="14.5703125" style="1" customWidth="1"/>
    <col min="4978" max="4978" width="11.140625" style="1" customWidth="1"/>
    <col min="4979" max="4979" width="6.85546875" style="1" bestFit="1" customWidth="1"/>
    <col min="4980" max="4980" width="10.140625" style="1" bestFit="1" customWidth="1"/>
    <col min="4981" max="4981" width="7.42578125" style="1" customWidth="1"/>
    <col min="4982" max="4982" width="10.140625" style="1" bestFit="1" customWidth="1"/>
    <col min="4983" max="4983" width="6.85546875" style="1" bestFit="1" customWidth="1"/>
    <col min="4984" max="4984" width="9.28515625" style="1" customWidth="1"/>
    <col min="4985" max="4985" width="6.85546875" style="1" bestFit="1" customWidth="1"/>
    <col min="4986" max="4986" width="9.28515625" style="1" customWidth="1"/>
    <col min="4987" max="4987" width="11.140625" style="1" bestFit="1" customWidth="1"/>
    <col min="4988" max="4988" width="13.85546875" style="1" bestFit="1" customWidth="1"/>
    <col min="4989" max="4989" width="11.140625" style="1" customWidth="1"/>
    <col min="4990" max="4990" width="6.85546875" style="1" customWidth="1"/>
    <col min="4991" max="4991" width="9.140625" style="1"/>
    <col min="4992" max="4992" width="11.85546875" style="1" customWidth="1"/>
    <col min="4993" max="4993" width="12.140625" style="1" customWidth="1"/>
    <col min="4994" max="4994" width="15.7109375" style="1" customWidth="1"/>
    <col min="4995" max="4995" width="13.42578125" style="1" customWidth="1"/>
    <col min="4996" max="4996" width="11.7109375" style="1" customWidth="1"/>
    <col min="4997" max="4997" width="10.7109375" style="1" customWidth="1"/>
    <col min="4998" max="5003" width="9.140625" style="1"/>
    <col min="5004" max="5004" width="10.5703125" style="1" customWidth="1"/>
    <col min="5005" max="5005" width="10.7109375" style="1" customWidth="1"/>
    <col min="5006" max="5006" width="9.85546875" style="1" customWidth="1"/>
    <col min="5007" max="5007" width="9.140625" style="1"/>
    <col min="5008" max="5008" width="11.7109375" style="1" customWidth="1"/>
    <col min="5009" max="5009" width="12" style="1" customWidth="1"/>
    <col min="5010" max="5225" width="9.140625" style="1"/>
    <col min="5226" max="5226" width="19.42578125" style="1" customWidth="1"/>
    <col min="5227" max="5227" width="14.7109375" style="1" customWidth="1"/>
    <col min="5228" max="5228" width="11.140625" style="1" customWidth="1"/>
    <col min="5229" max="5229" width="16.140625" style="1" customWidth="1"/>
    <col min="5230" max="5230" width="11.140625" style="1" customWidth="1"/>
    <col min="5231" max="5231" width="16.140625" style="1" customWidth="1"/>
    <col min="5232" max="5232" width="11.140625" style="1" customWidth="1"/>
    <col min="5233" max="5233" width="14.5703125" style="1" customWidth="1"/>
    <col min="5234" max="5234" width="11.140625" style="1" customWidth="1"/>
    <col min="5235" max="5235" width="6.85546875" style="1" bestFit="1" customWidth="1"/>
    <col min="5236" max="5236" width="10.140625" style="1" bestFit="1" customWidth="1"/>
    <col min="5237" max="5237" width="7.42578125" style="1" customWidth="1"/>
    <col min="5238" max="5238" width="10.140625" style="1" bestFit="1" customWidth="1"/>
    <col min="5239" max="5239" width="6.85546875" style="1" bestFit="1" customWidth="1"/>
    <col min="5240" max="5240" width="9.28515625" style="1" customWidth="1"/>
    <col min="5241" max="5241" width="6.85546875" style="1" bestFit="1" customWidth="1"/>
    <col min="5242" max="5242" width="9.28515625" style="1" customWidth="1"/>
    <col min="5243" max="5243" width="11.140625" style="1" bestFit="1" customWidth="1"/>
    <col min="5244" max="5244" width="13.85546875" style="1" bestFit="1" customWidth="1"/>
    <col min="5245" max="5245" width="11.140625" style="1" customWidth="1"/>
    <col min="5246" max="5246" width="6.85546875" style="1" customWidth="1"/>
    <col min="5247" max="5247" width="9.140625" style="1"/>
    <col min="5248" max="5248" width="11.85546875" style="1" customWidth="1"/>
    <col min="5249" max="5249" width="12.140625" style="1" customWidth="1"/>
    <col min="5250" max="5250" width="15.7109375" style="1" customWidth="1"/>
    <col min="5251" max="5251" width="13.42578125" style="1" customWidth="1"/>
    <col min="5252" max="5252" width="11.7109375" style="1" customWidth="1"/>
    <col min="5253" max="5253" width="10.7109375" style="1" customWidth="1"/>
    <col min="5254" max="5259" width="9.140625" style="1"/>
    <col min="5260" max="5260" width="10.5703125" style="1" customWidth="1"/>
    <col min="5261" max="5261" width="10.7109375" style="1" customWidth="1"/>
    <col min="5262" max="5262" width="9.85546875" style="1" customWidth="1"/>
    <col min="5263" max="5263" width="9.140625" style="1"/>
    <col min="5264" max="5264" width="11.7109375" style="1" customWidth="1"/>
    <col min="5265" max="5265" width="12" style="1" customWidth="1"/>
    <col min="5266" max="5481" width="9.140625" style="1"/>
    <col min="5482" max="5482" width="19.42578125" style="1" customWidth="1"/>
    <col min="5483" max="5483" width="14.7109375" style="1" customWidth="1"/>
    <col min="5484" max="5484" width="11.140625" style="1" customWidth="1"/>
    <col min="5485" max="5485" width="16.140625" style="1" customWidth="1"/>
    <col min="5486" max="5486" width="11.140625" style="1" customWidth="1"/>
    <col min="5487" max="5487" width="16.140625" style="1" customWidth="1"/>
    <col min="5488" max="5488" width="11.140625" style="1" customWidth="1"/>
    <col min="5489" max="5489" width="14.5703125" style="1" customWidth="1"/>
    <col min="5490" max="5490" width="11.140625" style="1" customWidth="1"/>
    <col min="5491" max="5491" width="6.85546875" style="1" bestFit="1" customWidth="1"/>
    <col min="5492" max="5492" width="10.140625" style="1" bestFit="1" customWidth="1"/>
    <col min="5493" max="5493" width="7.42578125" style="1" customWidth="1"/>
    <col min="5494" max="5494" width="10.140625" style="1" bestFit="1" customWidth="1"/>
    <col min="5495" max="5495" width="6.85546875" style="1" bestFit="1" customWidth="1"/>
    <col min="5496" max="5496" width="9.28515625" style="1" customWidth="1"/>
    <col min="5497" max="5497" width="6.85546875" style="1" bestFit="1" customWidth="1"/>
    <col min="5498" max="5498" width="9.28515625" style="1" customWidth="1"/>
    <col min="5499" max="5499" width="11.140625" style="1" bestFit="1" customWidth="1"/>
    <col min="5500" max="5500" width="13.85546875" style="1" bestFit="1" customWidth="1"/>
    <col min="5501" max="5501" width="11.140625" style="1" customWidth="1"/>
    <col min="5502" max="5502" width="6.85546875" style="1" customWidth="1"/>
    <col min="5503" max="5503" width="9.140625" style="1"/>
    <col min="5504" max="5504" width="11.85546875" style="1" customWidth="1"/>
    <col min="5505" max="5505" width="12.140625" style="1" customWidth="1"/>
    <col min="5506" max="5506" width="15.7109375" style="1" customWidth="1"/>
    <col min="5507" max="5507" width="13.42578125" style="1" customWidth="1"/>
    <col min="5508" max="5508" width="11.7109375" style="1" customWidth="1"/>
    <col min="5509" max="5509" width="10.7109375" style="1" customWidth="1"/>
    <col min="5510" max="5515" width="9.140625" style="1"/>
    <col min="5516" max="5516" width="10.5703125" style="1" customWidth="1"/>
    <col min="5517" max="5517" width="10.7109375" style="1" customWidth="1"/>
    <col min="5518" max="5518" width="9.85546875" style="1" customWidth="1"/>
    <col min="5519" max="5519" width="9.140625" style="1"/>
    <col min="5520" max="5520" width="11.7109375" style="1" customWidth="1"/>
    <col min="5521" max="5521" width="12" style="1" customWidth="1"/>
    <col min="5522" max="5737" width="9.140625" style="1"/>
    <col min="5738" max="5738" width="19.42578125" style="1" customWidth="1"/>
    <col min="5739" max="5739" width="14.7109375" style="1" customWidth="1"/>
    <col min="5740" max="5740" width="11.140625" style="1" customWidth="1"/>
    <col min="5741" max="5741" width="16.140625" style="1" customWidth="1"/>
    <col min="5742" max="5742" width="11.140625" style="1" customWidth="1"/>
    <col min="5743" max="5743" width="16.140625" style="1" customWidth="1"/>
    <col min="5744" max="5744" width="11.140625" style="1" customWidth="1"/>
    <col min="5745" max="5745" width="14.5703125" style="1" customWidth="1"/>
    <col min="5746" max="5746" width="11.140625" style="1" customWidth="1"/>
    <col min="5747" max="5747" width="6.85546875" style="1" bestFit="1" customWidth="1"/>
    <col min="5748" max="5748" width="10.140625" style="1" bestFit="1" customWidth="1"/>
    <col min="5749" max="5749" width="7.42578125" style="1" customWidth="1"/>
    <col min="5750" max="5750" width="10.140625" style="1" bestFit="1" customWidth="1"/>
    <col min="5751" max="5751" width="6.85546875" style="1" bestFit="1" customWidth="1"/>
    <col min="5752" max="5752" width="9.28515625" style="1" customWidth="1"/>
    <col min="5753" max="5753" width="6.85546875" style="1" bestFit="1" customWidth="1"/>
    <col min="5754" max="5754" width="9.28515625" style="1" customWidth="1"/>
    <col min="5755" max="5755" width="11.140625" style="1" bestFit="1" customWidth="1"/>
    <col min="5756" max="5756" width="13.85546875" style="1" bestFit="1" customWidth="1"/>
    <col min="5757" max="5757" width="11.140625" style="1" customWidth="1"/>
    <col min="5758" max="5758" width="6.85546875" style="1" customWidth="1"/>
    <col min="5759" max="5759" width="9.140625" style="1"/>
    <col min="5760" max="5760" width="11.85546875" style="1" customWidth="1"/>
    <col min="5761" max="5761" width="12.140625" style="1" customWidth="1"/>
    <col min="5762" max="5762" width="15.7109375" style="1" customWidth="1"/>
    <col min="5763" max="5763" width="13.42578125" style="1" customWidth="1"/>
    <col min="5764" max="5764" width="11.7109375" style="1" customWidth="1"/>
    <col min="5765" max="5765" width="10.7109375" style="1" customWidth="1"/>
    <col min="5766" max="5771" width="9.140625" style="1"/>
    <col min="5772" max="5772" width="10.5703125" style="1" customWidth="1"/>
    <col min="5773" max="5773" width="10.7109375" style="1" customWidth="1"/>
    <col min="5774" max="5774" width="9.85546875" style="1" customWidth="1"/>
    <col min="5775" max="5775" width="9.140625" style="1"/>
    <col min="5776" max="5776" width="11.7109375" style="1" customWidth="1"/>
    <col min="5777" max="5777" width="12" style="1" customWidth="1"/>
    <col min="5778" max="5993" width="9.140625" style="1"/>
    <col min="5994" max="5994" width="19.42578125" style="1" customWidth="1"/>
    <col min="5995" max="5995" width="14.7109375" style="1" customWidth="1"/>
    <col min="5996" max="5996" width="11.140625" style="1" customWidth="1"/>
    <col min="5997" max="5997" width="16.140625" style="1" customWidth="1"/>
    <col min="5998" max="5998" width="11.140625" style="1" customWidth="1"/>
    <col min="5999" max="5999" width="16.140625" style="1" customWidth="1"/>
    <col min="6000" max="6000" width="11.140625" style="1" customWidth="1"/>
    <col min="6001" max="6001" width="14.5703125" style="1" customWidth="1"/>
    <col min="6002" max="6002" width="11.140625" style="1" customWidth="1"/>
    <col min="6003" max="6003" width="6.85546875" style="1" bestFit="1" customWidth="1"/>
    <col min="6004" max="6004" width="10.140625" style="1" bestFit="1" customWidth="1"/>
    <col min="6005" max="6005" width="7.42578125" style="1" customWidth="1"/>
    <col min="6006" max="6006" width="10.140625" style="1" bestFit="1" customWidth="1"/>
    <col min="6007" max="6007" width="6.85546875" style="1" bestFit="1" customWidth="1"/>
    <col min="6008" max="6008" width="9.28515625" style="1" customWidth="1"/>
    <col min="6009" max="6009" width="6.85546875" style="1" bestFit="1" customWidth="1"/>
    <col min="6010" max="6010" width="9.28515625" style="1" customWidth="1"/>
    <col min="6011" max="6011" width="11.140625" style="1" bestFit="1" customWidth="1"/>
    <col min="6012" max="6012" width="13.85546875" style="1" bestFit="1" customWidth="1"/>
    <col min="6013" max="6013" width="11.140625" style="1" customWidth="1"/>
    <col min="6014" max="6014" width="6.85546875" style="1" customWidth="1"/>
    <col min="6015" max="6015" width="9.140625" style="1"/>
    <col min="6016" max="6016" width="11.85546875" style="1" customWidth="1"/>
    <col min="6017" max="6017" width="12.140625" style="1" customWidth="1"/>
    <col min="6018" max="6018" width="15.7109375" style="1" customWidth="1"/>
    <col min="6019" max="6019" width="13.42578125" style="1" customWidth="1"/>
    <col min="6020" max="6020" width="11.7109375" style="1" customWidth="1"/>
    <col min="6021" max="6021" width="10.7109375" style="1" customWidth="1"/>
    <col min="6022" max="6027" width="9.140625" style="1"/>
    <col min="6028" max="6028" width="10.5703125" style="1" customWidth="1"/>
    <col min="6029" max="6029" width="10.7109375" style="1" customWidth="1"/>
    <col min="6030" max="6030" width="9.85546875" style="1" customWidth="1"/>
    <col min="6031" max="6031" width="9.140625" style="1"/>
    <col min="6032" max="6032" width="11.7109375" style="1" customWidth="1"/>
    <col min="6033" max="6033" width="12" style="1" customWidth="1"/>
    <col min="6034" max="6249" width="9.140625" style="1"/>
    <col min="6250" max="6250" width="19.42578125" style="1" customWidth="1"/>
    <col min="6251" max="6251" width="14.7109375" style="1" customWidth="1"/>
    <col min="6252" max="6252" width="11.140625" style="1" customWidth="1"/>
    <col min="6253" max="6253" width="16.140625" style="1" customWidth="1"/>
    <col min="6254" max="6254" width="11.140625" style="1" customWidth="1"/>
    <col min="6255" max="6255" width="16.140625" style="1" customWidth="1"/>
    <col min="6256" max="6256" width="11.140625" style="1" customWidth="1"/>
    <col min="6257" max="6257" width="14.5703125" style="1" customWidth="1"/>
    <col min="6258" max="6258" width="11.140625" style="1" customWidth="1"/>
    <col min="6259" max="6259" width="6.85546875" style="1" bestFit="1" customWidth="1"/>
    <col min="6260" max="6260" width="10.140625" style="1" bestFit="1" customWidth="1"/>
    <col min="6261" max="6261" width="7.42578125" style="1" customWidth="1"/>
    <col min="6262" max="6262" width="10.140625" style="1" bestFit="1" customWidth="1"/>
    <col min="6263" max="6263" width="6.85546875" style="1" bestFit="1" customWidth="1"/>
    <col min="6264" max="6264" width="9.28515625" style="1" customWidth="1"/>
    <col min="6265" max="6265" width="6.85546875" style="1" bestFit="1" customWidth="1"/>
    <col min="6266" max="6266" width="9.28515625" style="1" customWidth="1"/>
    <col min="6267" max="6267" width="11.140625" style="1" bestFit="1" customWidth="1"/>
    <col min="6268" max="6268" width="13.85546875" style="1" bestFit="1" customWidth="1"/>
    <col min="6269" max="6269" width="11.140625" style="1" customWidth="1"/>
    <col min="6270" max="6270" width="6.85546875" style="1" customWidth="1"/>
    <col min="6271" max="6271" width="9.140625" style="1"/>
    <col min="6272" max="6272" width="11.85546875" style="1" customWidth="1"/>
    <col min="6273" max="6273" width="12.140625" style="1" customWidth="1"/>
    <col min="6274" max="6274" width="15.7109375" style="1" customWidth="1"/>
    <col min="6275" max="6275" width="13.42578125" style="1" customWidth="1"/>
    <col min="6276" max="6276" width="11.7109375" style="1" customWidth="1"/>
    <col min="6277" max="6277" width="10.7109375" style="1" customWidth="1"/>
    <col min="6278" max="6283" width="9.140625" style="1"/>
    <col min="6284" max="6284" width="10.5703125" style="1" customWidth="1"/>
    <col min="6285" max="6285" width="10.7109375" style="1" customWidth="1"/>
    <col min="6286" max="6286" width="9.85546875" style="1" customWidth="1"/>
    <col min="6287" max="6287" width="9.140625" style="1"/>
    <col min="6288" max="6288" width="11.7109375" style="1" customWidth="1"/>
    <col min="6289" max="6289" width="12" style="1" customWidth="1"/>
    <col min="6290" max="6505" width="9.140625" style="1"/>
    <col min="6506" max="6506" width="19.42578125" style="1" customWidth="1"/>
    <col min="6507" max="6507" width="14.7109375" style="1" customWidth="1"/>
    <col min="6508" max="6508" width="11.140625" style="1" customWidth="1"/>
    <col min="6509" max="6509" width="16.140625" style="1" customWidth="1"/>
    <col min="6510" max="6510" width="11.140625" style="1" customWidth="1"/>
    <col min="6511" max="6511" width="16.140625" style="1" customWidth="1"/>
    <col min="6512" max="6512" width="11.140625" style="1" customWidth="1"/>
    <col min="6513" max="6513" width="14.5703125" style="1" customWidth="1"/>
    <col min="6514" max="6514" width="11.140625" style="1" customWidth="1"/>
    <col min="6515" max="6515" width="6.85546875" style="1" bestFit="1" customWidth="1"/>
    <col min="6516" max="6516" width="10.140625" style="1" bestFit="1" customWidth="1"/>
    <col min="6517" max="6517" width="7.42578125" style="1" customWidth="1"/>
    <col min="6518" max="6518" width="10.140625" style="1" bestFit="1" customWidth="1"/>
    <col min="6519" max="6519" width="6.85546875" style="1" bestFit="1" customWidth="1"/>
    <col min="6520" max="6520" width="9.28515625" style="1" customWidth="1"/>
    <col min="6521" max="6521" width="6.85546875" style="1" bestFit="1" customWidth="1"/>
    <col min="6522" max="6522" width="9.28515625" style="1" customWidth="1"/>
    <col min="6523" max="6523" width="11.140625" style="1" bestFit="1" customWidth="1"/>
    <col min="6524" max="6524" width="13.85546875" style="1" bestFit="1" customWidth="1"/>
    <col min="6525" max="6525" width="11.140625" style="1" customWidth="1"/>
    <col min="6526" max="6526" width="6.85546875" style="1" customWidth="1"/>
    <col min="6527" max="6527" width="9.140625" style="1"/>
    <col min="6528" max="6528" width="11.85546875" style="1" customWidth="1"/>
    <col min="6529" max="6529" width="12.140625" style="1" customWidth="1"/>
    <col min="6530" max="6530" width="15.7109375" style="1" customWidth="1"/>
    <col min="6531" max="6531" width="13.42578125" style="1" customWidth="1"/>
    <col min="6532" max="6532" width="11.7109375" style="1" customWidth="1"/>
    <col min="6533" max="6533" width="10.7109375" style="1" customWidth="1"/>
    <col min="6534" max="6539" width="9.140625" style="1"/>
    <col min="6540" max="6540" width="10.5703125" style="1" customWidth="1"/>
    <col min="6541" max="6541" width="10.7109375" style="1" customWidth="1"/>
    <col min="6542" max="6542" width="9.85546875" style="1" customWidth="1"/>
    <col min="6543" max="6543" width="9.140625" style="1"/>
    <col min="6544" max="6544" width="11.7109375" style="1" customWidth="1"/>
    <col min="6545" max="6545" width="12" style="1" customWidth="1"/>
    <col min="6546" max="6761" width="9.140625" style="1"/>
    <col min="6762" max="6762" width="19.42578125" style="1" customWidth="1"/>
    <col min="6763" max="6763" width="14.7109375" style="1" customWidth="1"/>
    <col min="6764" max="6764" width="11.140625" style="1" customWidth="1"/>
    <col min="6765" max="6765" width="16.140625" style="1" customWidth="1"/>
    <col min="6766" max="6766" width="11.140625" style="1" customWidth="1"/>
    <col min="6767" max="6767" width="16.140625" style="1" customWidth="1"/>
    <col min="6768" max="6768" width="11.140625" style="1" customWidth="1"/>
    <col min="6769" max="6769" width="14.5703125" style="1" customWidth="1"/>
    <col min="6770" max="6770" width="11.140625" style="1" customWidth="1"/>
    <col min="6771" max="6771" width="6.85546875" style="1" bestFit="1" customWidth="1"/>
    <col min="6772" max="6772" width="10.140625" style="1" bestFit="1" customWidth="1"/>
    <col min="6773" max="6773" width="7.42578125" style="1" customWidth="1"/>
    <col min="6774" max="6774" width="10.140625" style="1" bestFit="1" customWidth="1"/>
    <col min="6775" max="6775" width="6.85546875" style="1" bestFit="1" customWidth="1"/>
    <col min="6776" max="6776" width="9.28515625" style="1" customWidth="1"/>
    <col min="6777" max="6777" width="6.85546875" style="1" bestFit="1" customWidth="1"/>
    <col min="6778" max="6778" width="9.28515625" style="1" customWidth="1"/>
    <col min="6779" max="6779" width="11.140625" style="1" bestFit="1" customWidth="1"/>
    <col min="6780" max="6780" width="13.85546875" style="1" bestFit="1" customWidth="1"/>
    <col min="6781" max="6781" width="11.140625" style="1" customWidth="1"/>
    <col min="6782" max="6782" width="6.85546875" style="1" customWidth="1"/>
    <col min="6783" max="6783" width="9.140625" style="1"/>
    <col min="6784" max="6784" width="11.85546875" style="1" customWidth="1"/>
    <col min="6785" max="6785" width="12.140625" style="1" customWidth="1"/>
    <col min="6786" max="6786" width="15.7109375" style="1" customWidth="1"/>
    <col min="6787" max="6787" width="13.42578125" style="1" customWidth="1"/>
    <col min="6788" max="6788" width="11.7109375" style="1" customWidth="1"/>
    <col min="6789" max="6789" width="10.7109375" style="1" customWidth="1"/>
    <col min="6790" max="6795" width="9.140625" style="1"/>
    <col min="6796" max="6796" width="10.5703125" style="1" customWidth="1"/>
    <col min="6797" max="6797" width="10.7109375" style="1" customWidth="1"/>
    <col min="6798" max="6798" width="9.85546875" style="1" customWidth="1"/>
    <col min="6799" max="6799" width="9.140625" style="1"/>
    <col min="6800" max="6800" width="11.7109375" style="1" customWidth="1"/>
    <col min="6801" max="6801" width="12" style="1" customWidth="1"/>
    <col min="6802" max="7017" width="9.140625" style="1"/>
    <col min="7018" max="7018" width="19.42578125" style="1" customWidth="1"/>
    <col min="7019" max="7019" width="14.7109375" style="1" customWidth="1"/>
    <col min="7020" max="7020" width="11.140625" style="1" customWidth="1"/>
    <col min="7021" max="7021" width="16.140625" style="1" customWidth="1"/>
    <col min="7022" max="7022" width="11.140625" style="1" customWidth="1"/>
    <col min="7023" max="7023" width="16.140625" style="1" customWidth="1"/>
    <col min="7024" max="7024" width="11.140625" style="1" customWidth="1"/>
    <col min="7025" max="7025" width="14.5703125" style="1" customWidth="1"/>
    <col min="7026" max="7026" width="11.140625" style="1" customWidth="1"/>
    <col min="7027" max="7027" width="6.85546875" style="1" bestFit="1" customWidth="1"/>
    <col min="7028" max="7028" width="10.140625" style="1" bestFit="1" customWidth="1"/>
    <col min="7029" max="7029" width="7.42578125" style="1" customWidth="1"/>
    <col min="7030" max="7030" width="10.140625" style="1" bestFit="1" customWidth="1"/>
    <col min="7031" max="7031" width="6.85546875" style="1" bestFit="1" customWidth="1"/>
    <col min="7032" max="7032" width="9.28515625" style="1" customWidth="1"/>
    <col min="7033" max="7033" width="6.85546875" style="1" bestFit="1" customWidth="1"/>
    <col min="7034" max="7034" width="9.28515625" style="1" customWidth="1"/>
    <col min="7035" max="7035" width="11.140625" style="1" bestFit="1" customWidth="1"/>
    <col min="7036" max="7036" width="13.85546875" style="1" bestFit="1" customWidth="1"/>
    <col min="7037" max="7037" width="11.140625" style="1" customWidth="1"/>
    <col min="7038" max="7038" width="6.85546875" style="1" customWidth="1"/>
    <col min="7039" max="7039" width="9.140625" style="1"/>
    <col min="7040" max="7040" width="11.85546875" style="1" customWidth="1"/>
    <col min="7041" max="7041" width="12.140625" style="1" customWidth="1"/>
    <col min="7042" max="7042" width="15.7109375" style="1" customWidth="1"/>
    <col min="7043" max="7043" width="13.42578125" style="1" customWidth="1"/>
    <col min="7044" max="7044" width="11.7109375" style="1" customWidth="1"/>
    <col min="7045" max="7045" width="10.7109375" style="1" customWidth="1"/>
    <col min="7046" max="7051" width="9.140625" style="1"/>
    <col min="7052" max="7052" width="10.5703125" style="1" customWidth="1"/>
    <col min="7053" max="7053" width="10.7109375" style="1" customWidth="1"/>
    <col min="7054" max="7054" width="9.85546875" style="1" customWidth="1"/>
    <col min="7055" max="7055" width="9.140625" style="1"/>
    <col min="7056" max="7056" width="11.7109375" style="1" customWidth="1"/>
    <col min="7057" max="7057" width="12" style="1" customWidth="1"/>
    <col min="7058" max="7273" width="9.140625" style="1"/>
    <col min="7274" max="7274" width="19.42578125" style="1" customWidth="1"/>
    <col min="7275" max="7275" width="14.7109375" style="1" customWidth="1"/>
    <col min="7276" max="7276" width="11.140625" style="1" customWidth="1"/>
    <col min="7277" max="7277" width="16.140625" style="1" customWidth="1"/>
    <col min="7278" max="7278" width="11.140625" style="1" customWidth="1"/>
    <col min="7279" max="7279" width="16.140625" style="1" customWidth="1"/>
    <col min="7280" max="7280" width="11.140625" style="1" customWidth="1"/>
    <col min="7281" max="7281" width="14.5703125" style="1" customWidth="1"/>
    <col min="7282" max="7282" width="11.140625" style="1" customWidth="1"/>
    <col min="7283" max="7283" width="6.85546875" style="1" bestFit="1" customWidth="1"/>
    <col min="7284" max="7284" width="10.140625" style="1" bestFit="1" customWidth="1"/>
    <col min="7285" max="7285" width="7.42578125" style="1" customWidth="1"/>
    <col min="7286" max="7286" width="10.140625" style="1" bestFit="1" customWidth="1"/>
    <col min="7287" max="7287" width="6.85546875" style="1" bestFit="1" customWidth="1"/>
    <col min="7288" max="7288" width="9.28515625" style="1" customWidth="1"/>
    <col min="7289" max="7289" width="6.85546875" style="1" bestFit="1" customWidth="1"/>
    <col min="7290" max="7290" width="9.28515625" style="1" customWidth="1"/>
    <col min="7291" max="7291" width="11.140625" style="1" bestFit="1" customWidth="1"/>
    <col min="7292" max="7292" width="13.85546875" style="1" bestFit="1" customWidth="1"/>
    <col min="7293" max="7293" width="11.140625" style="1" customWidth="1"/>
    <col min="7294" max="7294" width="6.85546875" style="1" customWidth="1"/>
    <col min="7295" max="7295" width="9.140625" style="1"/>
    <col min="7296" max="7296" width="11.85546875" style="1" customWidth="1"/>
    <col min="7297" max="7297" width="12.140625" style="1" customWidth="1"/>
    <col min="7298" max="7298" width="15.7109375" style="1" customWidth="1"/>
    <col min="7299" max="7299" width="13.42578125" style="1" customWidth="1"/>
    <col min="7300" max="7300" width="11.7109375" style="1" customWidth="1"/>
    <col min="7301" max="7301" width="10.7109375" style="1" customWidth="1"/>
    <col min="7302" max="7307" width="9.140625" style="1"/>
    <col min="7308" max="7308" width="10.5703125" style="1" customWidth="1"/>
    <col min="7309" max="7309" width="10.7109375" style="1" customWidth="1"/>
    <col min="7310" max="7310" width="9.85546875" style="1" customWidth="1"/>
    <col min="7311" max="7311" width="9.140625" style="1"/>
    <col min="7312" max="7312" width="11.7109375" style="1" customWidth="1"/>
    <col min="7313" max="7313" width="12" style="1" customWidth="1"/>
    <col min="7314" max="7529" width="9.140625" style="1"/>
    <col min="7530" max="7530" width="19.42578125" style="1" customWidth="1"/>
    <col min="7531" max="7531" width="14.7109375" style="1" customWidth="1"/>
    <col min="7532" max="7532" width="11.140625" style="1" customWidth="1"/>
    <col min="7533" max="7533" width="16.140625" style="1" customWidth="1"/>
    <col min="7534" max="7534" width="11.140625" style="1" customWidth="1"/>
    <col min="7535" max="7535" width="16.140625" style="1" customWidth="1"/>
    <col min="7536" max="7536" width="11.140625" style="1" customWidth="1"/>
    <col min="7537" max="7537" width="14.5703125" style="1" customWidth="1"/>
    <col min="7538" max="7538" width="11.140625" style="1" customWidth="1"/>
    <col min="7539" max="7539" width="6.85546875" style="1" bestFit="1" customWidth="1"/>
    <col min="7540" max="7540" width="10.140625" style="1" bestFit="1" customWidth="1"/>
    <col min="7541" max="7541" width="7.42578125" style="1" customWidth="1"/>
    <col min="7542" max="7542" width="10.140625" style="1" bestFit="1" customWidth="1"/>
    <col min="7543" max="7543" width="6.85546875" style="1" bestFit="1" customWidth="1"/>
    <col min="7544" max="7544" width="9.28515625" style="1" customWidth="1"/>
    <col min="7545" max="7545" width="6.85546875" style="1" bestFit="1" customWidth="1"/>
    <col min="7546" max="7546" width="9.28515625" style="1" customWidth="1"/>
    <col min="7547" max="7547" width="11.140625" style="1" bestFit="1" customWidth="1"/>
    <col min="7548" max="7548" width="13.85546875" style="1" bestFit="1" customWidth="1"/>
    <col min="7549" max="7549" width="11.140625" style="1" customWidth="1"/>
    <col min="7550" max="7550" width="6.85546875" style="1" customWidth="1"/>
    <col min="7551" max="7551" width="9.140625" style="1"/>
    <col min="7552" max="7552" width="11.85546875" style="1" customWidth="1"/>
    <col min="7553" max="7553" width="12.140625" style="1" customWidth="1"/>
    <col min="7554" max="7554" width="15.7109375" style="1" customWidth="1"/>
    <col min="7555" max="7555" width="13.42578125" style="1" customWidth="1"/>
    <col min="7556" max="7556" width="11.7109375" style="1" customWidth="1"/>
    <col min="7557" max="7557" width="10.7109375" style="1" customWidth="1"/>
    <col min="7558" max="7563" width="9.140625" style="1"/>
    <col min="7564" max="7564" width="10.5703125" style="1" customWidth="1"/>
    <col min="7565" max="7565" width="10.7109375" style="1" customWidth="1"/>
    <col min="7566" max="7566" width="9.85546875" style="1" customWidth="1"/>
    <col min="7567" max="7567" width="9.140625" style="1"/>
    <col min="7568" max="7568" width="11.7109375" style="1" customWidth="1"/>
    <col min="7569" max="7569" width="12" style="1" customWidth="1"/>
    <col min="7570" max="7785" width="9.140625" style="1"/>
    <col min="7786" max="7786" width="19.42578125" style="1" customWidth="1"/>
    <col min="7787" max="7787" width="14.7109375" style="1" customWidth="1"/>
    <col min="7788" max="7788" width="11.140625" style="1" customWidth="1"/>
    <col min="7789" max="7789" width="16.140625" style="1" customWidth="1"/>
    <col min="7790" max="7790" width="11.140625" style="1" customWidth="1"/>
    <col min="7791" max="7791" width="16.140625" style="1" customWidth="1"/>
    <col min="7792" max="7792" width="11.140625" style="1" customWidth="1"/>
    <col min="7793" max="7793" width="14.5703125" style="1" customWidth="1"/>
    <col min="7794" max="7794" width="11.140625" style="1" customWidth="1"/>
    <col min="7795" max="7795" width="6.85546875" style="1" bestFit="1" customWidth="1"/>
    <col min="7796" max="7796" width="10.140625" style="1" bestFit="1" customWidth="1"/>
    <col min="7797" max="7797" width="7.42578125" style="1" customWidth="1"/>
    <col min="7798" max="7798" width="10.140625" style="1" bestFit="1" customWidth="1"/>
    <col min="7799" max="7799" width="6.85546875" style="1" bestFit="1" customWidth="1"/>
    <col min="7800" max="7800" width="9.28515625" style="1" customWidth="1"/>
    <col min="7801" max="7801" width="6.85546875" style="1" bestFit="1" customWidth="1"/>
    <col min="7802" max="7802" width="9.28515625" style="1" customWidth="1"/>
    <col min="7803" max="7803" width="11.140625" style="1" bestFit="1" customWidth="1"/>
    <col min="7804" max="7804" width="13.85546875" style="1" bestFit="1" customWidth="1"/>
    <col min="7805" max="7805" width="11.140625" style="1" customWidth="1"/>
    <col min="7806" max="7806" width="6.85546875" style="1" customWidth="1"/>
    <col min="7807" max="7807" width="9.140625" style="1"/>
    <col min="7808" max="7808" width="11.85546875" style="1" customWidth="1"/>
    <col min="7809" max="7809" width="12.140625" style="1" customWidth="1"/>
    <col min="7810" max="7810" width="15.7109375" style="1" customWidth="1"/>
    <col min="7811" max="7811" width="13.42578125" style="1" customWidth="1"/>
    <col min="7812" max="7812" width="11.7109375" style="1" customWidth="1"/>
    <col min="7813" max="7813" width="10.7109375" style="1" customWidth="1"/>
    <col min="7814" max="7819" width="9.140625" style="1"/>
    <col min="7820" max="7820" width="10.5703125" style="1" customWidth="1"/>
    <col min="7821" max="7821" width="10.7109375" style="1" customWidth="1"/>
    <col min="7822" max="7822" width="9.85546875" style="1" customWidth="1"/>
    <col min="7823" max="7823" width="9.140625" style="1"/>
    <col min="7824" max="7824" width="11.7109375" style="1" customWidth="1"/>
    <col min="7825" max="7825" width="12" style="1" customWidth="1"/>
    <col min="7826" max="8041" width="9.140625" style="1"/>
    <col min="8042" max="8042" width="19.42578125" style="1" customWidth="1"/>
    <col min="8043" max="8043" width="14.7109375" style="1" customWidth="1"/>
    <col min="8044" max="8044" width="11.140625" style="1" customWidth="1"/>
    <col min="8045" max="8045" width="16.140625" style="1" customWidth="1"/>
    <col min="8046" max="8046" width="11.140625" style="1" customWidth="1"/>
    <col min="8047" max="8047" width="16.140625" style="1" customWidth="1"/>
    <col min="8048" max="8048" width="11.140625" style="1" customWidth="1"/>
    <col min="8049" max="8049" width="14.5703125" style="1" customWidth="1"/>
    <col min="8050" max="8050" width="11.140625" style="1" customWidth="1"/>
    <col min="8051" max="8051" width="6.85546875" style="1" bestFit="1" customWidth="1"/>
    <col min="8052" max="8052" width="10.140625" style="1" bestFit="1" customWidth="1"/>
    <col min="8053" max="8053" width="7.42578125" style="1" customWidth="1"/>
    <col min="8054" max="8054" width="10.140625" style="1" bestFit="1" customWidth="1"/>
    <col min="8055" max="8055" width="6.85546875" style="1" bestFit="1" customWidth="1"/>
    <col min="8056" max="8056" width="9.28515625" style="1" customWidth="1"/>
    <col min="8057" max="8057" width="6.85546875" style="1" bestFit="1" customWidth="1"/>
    <col min="8058" max="8058" width="9.28515625" style="1" customWidth="1"/>
    <col min="8059" max="8059" width="11.140625" style="1" bestFit="1" customWidth="1"/>
    <col min="8060" max="8060" width="13.85546875" style="1" bestFit="1" customWidth="1"/>
    <col min="8061" max="8061" width="11.140625" style="1" customWidth="1"/>
    <col min="8062" max="8062" width="6.85546875" style="1" customWidth="1"/>
    <col min="8063" max="8063" width="9.140625" style="1"/>
    <col min="8064" max="8064" width="11.85546875" style="1" customWidth="1"/>
    <col min="8065" max="8065" width="12.140625" style="1" customWidth="1"/>
    <col min="8066" max="8066" width="15.7109375" style="1" customWidth="1"/>
    <col min="8067" max="8067" width="13.42578125" style="1" customWidth="1"/>
    <col min="8068" max="8068" width="11.7109375" style="1" customWidth="1"/>
    <col min="8069" max="8069" width="10.7109375" style="1" customWidth="1"/>
    <col min="8070" max="8075" width="9.140625" style="1"/>
    <col min="8076" max="8076" width="10.5703125" style="1" customWidth="1"/>
    <col min="8077" max="8077" width="10.7109375" style="1" customWidth="1"/>
    <col min="8078" max="8078" width="9.85546875" style="1" customWidth="1"/>
    <col min="8079" max="8079" width="9.140625" style="1"/>
    <col min="8080" max="8080" width="11.7109375" style="1" customWidth="1"/>
    <col min="8081" max="8081" width="12" style="1" customWidth="1"/>
    <col min="8082" max="8297" width="9.140625" style="1"/>
    <col min="8298" max="8298" width="19.42578125" style="1" customWidth="1"/>
    <col min="8299" max="8299" width="14.7109375" style="1" customWidth="1"/>
    <col min="8300" max="8300" width="11.140625" style="1" customWidth="1"/>
    <col min="8301" max="8301" width="16.140625" style="1" customWidth="1"/>
    <col min="8302" max="8302" width="11.140625" style="1" customWidth="1"/>
    <col min="8303" max="8303" width="16.140625" style="1" customWidth="1"/>
    <col min="8304" max="8304" width="11.140625" style="1" customWidth="1"/>
    <col min="8305" max="8305" width="14.5703125" style="1" customWidth="1"/>
    <col min="8306" max="8306" width="11.140625" style="1" customWidth="1"/>
    <col min="8307" max="8307" width="6.85546875" style="1" bestFit="1" customWidth="1"/>
    <col min="8308" max="8308" width="10.140625" style="1" bestFit="1" customWidth="1"/>
    <col min="8309" max="8309" width="7.42578125" style="1" customWidth="1"/>
    <col min="8310" max="8310" width="10.140625" style="1" bestFit="1" customWidth="1"/>
    <col min="8311" max="8311" width="6.85546875" style="1" bestFit="1" customWidth="1"/>
    <col min="8312" max="8312" width="9.28515625" style="1" customWidth="1"/>
    <col min="8313" max="8313" width="6.85546875" style="1" bestFit="1" customWidth="1"/>
    <col min="8314" max="8314" width="9.28515625" style="1" customWidth="1"/>
    <col min="8315" max="8315" width="11.140625" style="1" bestFit="1" customWidth="1"/>
    <col min="8316" max="8316" width="13.85546875" style="1" bestFit="1" customWidth="1"/>
    <col min="8317" max="8317" width="11.140625" style="1" customWidth="1"/>
    <col min="8318" max="8318" width="6.85546875" style="1" customWidth="1"/>
    <col min="8319" max="8319" width="9.140625" style="1"/>
    <col min="8320" max="8320" width="11.85546875" style="1" customWidth="1"/>
    <col min="8321" max="8321" width="12.140625" style="1" customWidth="1"/>
    <col min="8322" max="8322" width="15.7109375" style="1" customWidth="1"/>
    <col min="8323" max="8323" width="13.42578125" style="1" customWidth="1"/>
    <col min="8324" max="8324" width="11.7109375" style="1" customWidth="1"/>
    <col min="8325" max="8325" width="10.7109375" style="1" customWidth="1"/>
    <col min="8326" max="8331" width="9.140625" style="1"/>
    <col min="8332" max="8332" width="10.5703125" style="1" customWidth="1"/>
    <col min="8333" max="8333" width="10.7109375" style="1" customWidth="1"/>
    <col min="8334" max="8334" width="9.85546875" style="1" customWidth="1"/>
    <col min="8335" max="8335" width="9.140625" style="1"/>
    <col min="8336" max="8336" width="11.7109375" style="1" customWidth="1"/>
    <col min="8337" max="8337" width="12" style="1" customWidth="1"/>
    <col min="8338" max="8553" width="9.140625" style="1"/>
    <col min="8554" max="8554" width="19.42578125" style="1" customWidth="1"/>
    <col min="8555" max="8555" width="14.7109375" style="1" customWidth="1"/>
    <col min="8556" max="8556" width="11.140625" style="1" customWidth="1"/>
    <col min="8557" max="8557" width="16.140625" style="1" customWidth="1"/>
    <col min="8558" max="8558" width="11.140625" style="1" customWidth="1"/>
    <col min="8559" max="8559" width="16.140625" style="1" customWidth="1"/>
    <col min="8560" max="8560" width="11.140625" style="1" customWidth="1"/>
    <col min="8561" max="8561" width="14.5703125" style="1" customWidth="1"/>
    <col min="8562" max="8562" width="11.140625" style="1" customWidth="1"/>
    <col min="8563" max="8563" width="6.85546875" style="1" bestFit="1" customWidth="1"/>
    <col min="8564" max="8564" width="10.140625" style="1" bestFit="1" customWidth="1"/>
    <col min="8565" max="8565" width="7.42578125" style="1" customWidth="1"/>
    <col min="8566" max="8566" width="10.140625" style="1" bestFit="1" customWidth="1"/>
    <col min="8567" max="8567" width="6.85546875" style="1" bestFit="1" customWidth="1"/>
    <col min="8568" max="8568" width="9.28515625" style="1" customWidth="1"/>
    <col min="8569" max="8569" width="6.85546875" style="1" bestFit="1" customWidth="1"/>
    <col min="8570" max="8570" width="9.28515625" style="1" customWidth="1"/>
    <col min="8571" max="8571" width="11.140625" style="1" bestFit="1" customWidth="1"/>
    <col min="8572" max="8572" width="13.85546875" style="1" bestFit="1" customWidth="1"/>
    <col min="8573" max="8573" width="11.140625" style="1" customWidth="1"/>
    <col min="8574" max="8574" width="6.85546875" style="1" customWidth="1"/>
    <col min="8575" max="8575" width="9.140625" style="1"/>
    <col min="8576" max="8576" width="11.85546875" style="1" customWidth="1"/>
    <col min="8577" max="8577" width="12.140625" style="1" customWidth="1"/>
    <col min="8578" max="8578" width="15.7109375" style="1" customWidth="1"/>
    <col min="8579" max="8579" width="13.42578125" style="1" customWidth="1"/>
    <col min="8580" max="8580" width="11.7109375" style="1" customWidth="1"/>
    <col min="8581" max="8581" width="10.7109375" style="1" customWidth="1"/>
    <col min="8582" max="8587" width="9.140625" style="1"/>
    <col min="8588" max="8588" width="10.5703125" style="1" customWidth="1"/>
    <col min="8589" max="8589" width="10.7109375" style="1" customWidth="1"/>
    <col min="8590" max="8590" width="9.85546875" style="1" customWidth="1"/>
    <col min="8591" max="8591" width="9.140625" style="1"/>
    <col min="8592" max="8592" width="11.7109375" style="1" customWidth="1"/>
    <col min="8593" max="8593" width="12" style="1" customWidth="1"/>
    <col min="8594" max="8809" width="9.140625" style="1"/>
    <col min="8810" max="8810" width="19.42578125" style="1" customWidth="1"/>
    <col min="8811" max="8811" width="14.7109375" style="1" customWidth="1"/>
    <col min="8812" max="8812" width="11.140625" style="1" customWidth="1"/>
    <col min="8813" max="8813" width="16.140625" style="1" customWidth="1"/>
    <col min="8814" max="8814" width="11.140625" style="1" customWidth="1"/>
    <col min="8815" max="8815" width="16.140625" style="1" customWidth="1"/>
    <col min="8816" max="8816" width="11.140625" style="1" customWidth="1"/>
    <col min="8817" max="8817" width="14.5703125" style="1" customWidth="1"/>
    <col min="8818" max="8818" width="11.140625" style="1" customWidth="1"/>
    <col min="8819" max="8819" width="6.85546875" style="1" bestFit="1" customWidth="1"/>
    <col min="8820" max="8820" width="10.140625" style="1" bestFit="1" customWidth="1"/>
    <col min="8821" max="8821" width="7.42578125" style="1" customWidth="1"/>
    <col min="8822" max="8822" width="10.140625" style="1" bestFit="1" customWidth="1"/>
    <col min="8823" max="8823" width="6.85546875" style="1" bestFit="1" customWidth="1"/>
    <col min="8824" max="8824" width="9.28515625" style="1" customWidth="1"/>
    <col min="8825" max="8825" width="6.85546875" style="1" bestFit="1" customWidth="1"/>
    <col min="8826" max="8826" width="9.28515625" style="1" customWidth="1"/>
    <col min="8827" max="8827" width="11.140625" style="1" bestFit="1" customWidth="1"/>
    <col min="8828" max="8828" width="13.85546875" style="1" bestFit="1" customWidth="1"/>
    <col min="8829" max="8829" width="11.140625" style="1" customWidth="1"/>
    <col min="8830" max="8830" width="6.85546875" style="1" customWidth="1"/>
    <col min="8831" max="8831" width="9.140625" style="1"/>
    <col min="8832" max="8832" width="11.85546875" style="1" customWidth="1"/>
    <col min="8833" max="8833" width="12.140625" style="1" customWidth="1"/>
    <col min="8834" max="8834" width="15.7109375" style="1" customWidth="1"/>
    <col min="8835" max="8835" width="13.42578125" style="1" customWidth="1"/>
    <col min="8836" max="8836" width="11.7109375" style="1" customWidth="1"/>
    <col min="8837" max="8837" width="10.7109375" style="1" customWidth="1"/>
    <col min="8838" max="8843" width="9.140625" style="1"/>
    <col min="8844" max="8844" width="10.5703125" style="1" customWidth="1"/>
    <col min="8845" max="8845" width="10.7109375" style="1" customWidth="1"/>
    <col min="8846" max="8846" width="9.85546875" style="1" customWidth="1"/>
    <col min="8847" max="8847" width="9.140625" style="1"/>
    <col min="8848" max="8848" width="11.7109375" style="1" customWidth="1"/>
    <col min="8849" max="8849" width="12" style="1" customWidth="1"/>
    <col min="8850" max="9065" width="9.140625" style="1"/>
    <col min="9066" max="9066" width="19.42578125" style="1" customWidth="1"/>
    <col min="9067" max="9067" width="14.7109375" style="1" customWidth="1"/>
    <col min="9068" max="9068" width="11.140625" style="1" customWidth="1"/>
    <col min="9069" max="9069" width="16.140625" style="1" customWidth="1"/>
    <col min="9070" max="9070" width="11.140625" style="1" customWidth="1"/>
    <col min="9071" max="9071" width="16.140625" style="1" customWidth="1"/>
    <col min="9072" max="9072" width="11.140625" style="1" customWidth="1"/>
    <col min="9073" max="9073" width="14.5703125" style="1" customWidth="1"/>
    <col min="9074" max="9074" width="11.140625" style="1" customWidth="1"/>
    <col min="9075" max="9075" width="6.85546875" style="1" bestFit="1" customWidth="1"/>
    <col min="9076" max="9076" width="10.140625" style="1" bestFit="1" customWidth="1"/>
    <col min="9077" max="9077" width="7.42578125" style="1" customWidth="1"/>
    <col min="9078" max="9078" width="10.140625" style="1" bestFit="1" customWidth="1"/>
    <col min="9079" max="9079" width="6.85546875" style="1" bestFit="1" customWidth="1"/>
    <col min="9080" max="9080" width="9.28515625" style="1" customWidth="1"/>
    <col min="9081" max="9081" width="6.85546875" style="1" bestFit="1" customWidth="1"/>
    <col min="9082" max="9082" width="9.28515625" style="1" customWidth="1"/>
    <col min="9083" max="9083" width="11.140625" style="1" bestFit="1" customWidth="1"/>
    <col min="9084" max="9084" width="13.85546875" style="1" bestFit="1" customWidth="1"/>
    <col min="9085" max="9085" width="11.140625" style="1" customWidth="1"/>
    <col min="9086" max="9086" width="6.85546875" style="1" customWidth="1"/>
    <col min="9087" max="9087" width="9.140625" style="1"/>
    <col min="9088" max="9088" width="11.85546875" style="1" customWidth="1"/>
    <col min="9089" max="9089" width="12.140625" style="1" customWidth="1"/>
    <col min="9090" max="9090" width="15.7109375" style="1" customWidth="1"/>
    <col min="9091" max="9091" width="13.42578125" style="1" customWidth="1"/>
    <col min="9092" max="9092" width="11.7109375" style="1" customWidth="1"/>
    <col min="9093" max="9093" width="10.7109375" style="1" customWidth="1"/>
    <col min="9094" max="9099" width="9.140625" style="1"/>
    <col min="9100" max="9100" width="10.5703125" style="1" customWidth="1"/>
    <col min="9101" max="9101" width="10.7109375" style="1" customWidth="1"/>
    <col min="9102" max="9102" width="9.85546875" style="1" customWidth="1"/>
    <col min="9103" max="9103" width="9.140625" style="1"/>
    <col min="9104" max="9104" width="11.7109375" style="1" customWidth="1"/>
    <col min="9105" max="9105" width="12" style="1" customWidth="1"/>
    <col min="9106" max="9321" width="9.140625" style="1"/>
    <col min="9322" max="9322" width="19.42578125" style="1" customWidth="1"/>
    <col min="9323" max="9323" width="14.7109375" style="1" customWidth="1"/>
    <col min="9324" max="9324" width="11.140625" style="1" customWidth="1"/>
    <col min="9325" max="9325" width="16.140625" style="1" customWidth="1"/>
    <col min="9326" max="9326" width="11.140625" style="1" customWidth="1"/>
    <col min="9327" max="9327" width="16.140625" style="1" customWidth="1"/>
    <col min="9328" max="9328" width="11.140625" style="1" customWidth="1"/>
    <col min="9329" max="9329" width="14.5703125" style="1" customWidth="1"/>
    <col min="9330" max="9330" width="11.140625" style="1" customWidth="1"/>
    <col min="9331" max="9331" width="6.85546875" style="1" bestFit="1" customWidth="1"/>
    <col min="9332" max="9332" width="10.140625" style="1" bestFit="1" customWidth="1"/>
    <col min="9333" max="9333" width="7.42578125" style="1" customWidth="1"/>
    <col min="9334" max="9334" width="10.140625" style="1" bestFit="1" customWidth="1"/>
    <col min="9335" max="9335" width="6.85546875" style="1" bestFit="1" customWidth="1"/>
    <col min="9336" max="9336" width="9.28515625" style="1" customWidth="1"/>
    <col min="9337" max="9337" width="6.85546875" style="1" bestFit="1" customWidth="1"/>
    <col min="9338" max="9338" width="9.28515625" style="1" customWidth="1"/>
    <col min="9339" max="9339" width="11.140625" style="1" bestFit="1" customWidth="1"/>
    <col min="9340" max="9340" width="13.85546875" style="1" bestFit="1" customWidth="1"/>
    <col min="9341" max="9341" width="11.140625" style="1" customWidth="1"/>
    <col min="9342" max="9342" width="6.85546875" style="1" customWidth="1"/>
    <col min="9343" max="9343" width="9.140625" style="1"/>
    <col min="9344" max="9344" width="11.85546875" style="1" customWidth="1"/>
    <col min="9345" max="9345" width="12.140625" style="1" customWidth="1"/>
    <col min="9346" max="9346" width="15.7109375" style="1" customWidth="1"/>
    <col min="9347" max="9347" width="13.42578125" style="1" customWidth="1"/>
    <col min="9348" max="9348" width="11.7109375" style="1" customWidth="1"/>
    <col min="9349" max="9349" width="10.7109375" style="1" customWidth="1"/>
    <col min="9350" max="9355" width="9.140625" style="1"/>
    <col min="9356" max="9356" width="10.5703125" style="1" customWidth="1"/>
    <col min="9357" max="9357" width="10.7109375" style="1" customWidth="1"/>
    <col min="9358" max="9358" width="9.85546875" style="1" customWidth="1"/>
    <col min="9359" max="9359" width="9.140625" style="1"/>
    <col min="9360" max="9360" width="11.7109375" style="1" customWidth="1"/>
    <col min="9361" max="9361" width="12" style="1" customWidth="1"/>
    <col min="9362" max="9577" width="9.140625" style="1"/>
    <col min="9578" max="9578" width="19.42578125" style="1" customWidth="1"/>
    <col min="9579" max="9579" width="14.7109375" style="1" customWidth="1"/>
    <col min="9580" max="9580" width="11.140625" style="1" customWidth="1"/>
    <col min="9581" max="9581" width="16.140625" style="1" customWidth="1"/>
    <col min="9582" max="9582" width="11.140625" style="1" customWidth="1"/>
    <col min="9583" max="9583" width="16.140625" style="1" customWidth="1"/>
    <col min="9584" max="9584" width="11.140625" style="1" customWidth="1"/>
    <col min="9585" max="9585" width="14.5703125" style="1" customWidth="1"/>
    <col min="9586" max="9586" width="11.140625" style="1" customWidth="1"/>
    <col min="9587" max="9587" width="6.85546875" style="1" bestFit="1" customWidth="1"/>
    <col min="9588" max="9588" width="10.140625" style="1" bestFit="1" customWidth="1"/>
    <col min="9589" max="9589" width="7.42578125" style="1" customWidth="1"/>
    <col min="9590" max="9590" width="10.140625" style="1" bestFit="1" customWidth="1"/>
    <col min="9591" max="9591" width="6.85546875" style="1" bestFit="1" customWidth="1"/>
    <col min="9592" max="9592" width="9.28515625" style="1" customWidth="1"/>
    <col min="9593" max="9593" width="6.85546875" style="1" bestFit="1" customWidth="1"/>
    <col min="9594" max="9594" width="9.28515625" style="1" customWidth="1"/>
    <col min="9595" max="9595" width="11.140625" style="1" bestFit="1" customWidth="1"/>
    <col min="9596" max="9596" width="13.85546875" style="1" bestFit="1" customWidth="1"/>
    <col min="9597" max="9597" width="11.140625" style="1" customWidth="1"/>
    <col min="9598" max="9598" width="6.85546875" style="1" customWidth="1"/>
    <col min="9599" max="9599" width="9.140625" style="1"/>
    <col min="9600" max="9600" width="11.85546875" style="1" customWidth="1"/>
    <col min="9601" max="9601" width="12.140625" style="1" customWidth="1"/>
    <col min="9602" max="9602" width="15.7109375" style="1" customWidth="1"/>
    <col min="9603" max="9603" width="13.42578125" style="1" customWidth="1"/>
    <col min="9604" max="9604" width="11.7109375" style="1" customWidth="1"/>
    <col min="9605" max="9605" width="10.7109375" style="1" customWidth="1"/>
    <col min="9606" max="9611" width="9.140625" style="1"/>
    <col min="9612" max="9612" width="10.5703125" style="1" customWidth="1"/>
    <col min="9613" max="9613" width="10.7109375" style="1" customWidth="1"/>
    <col min="9614" max="9614" width="9.85546875" style="1" customWidth="1"/>
    <col min="9615" max="9615" width="9.140625" style="1"/>
    <col min="9616" max="9616" width="11.7109375" style="1" customWidth="1"/>
    <col min="9617" max="9617" width="12" style="1" customWidth="1"/>
    <col min="9618" max="9833" width="9.140625" style="1"/>
    <col min="9834" max="9834" width="19.42578125" style="1" customWidth="1"/>
    <col min="9835" max="9835" width="14.7109375" style="1" customWidth="1"/>
    <col min="9836" max="9836" width="11.140625" style="1" customWidth="1"/>
    <col min="9837" max="9837" width="16.140625" style="1" customWidth="1"/>
    <col min="9838" max="9838" width="11.140625" style="1" customWidth="1"/>
    <col min="9839" max="9839" width="16.140625" style="1" customWidth="1"/>
    <col min="9840" max="9840" width="11.140625" style="1" customWidth="1"/>
    <col min="9841" max="9841" width="14.5703125" style="1" customWidth="1"/>
    <col min="9842" max="9842" width="11.140625" style="1" customWidth="1"/>
    <col min="9843" max="9843" width="6.85546875" style="1" bestFit="1" customWidth="1"/>
    <col min="9844" max="9844" width="10.140625" style="1" bestFit="1" customWidth="1"/>
    <col min="9845" max="9845" width="7.42578125" style="1" customWidth="1"/>
    <col min="9846" max="9846" width="10.140625" style="1" bestFit="1" customWidth="1"/>
    <col min="9847" max="9847" width="6.85546875" style="1" bestFit="1" customWidth="1"/>
    <col min="9848" max="9848" width="9.28515625" style="1" customWidth="1"/>
    <col min="9849" max="9849" width="6.85546875" style="1" bestFit="1" customWidth="1"/>
    <col min="9850" max="9850" width="9.28515625" style="1" customWidth="1"/>
    <col min="9851" max="9851" width="11.140625" style="1" bestFit="1" customWidth="1"/>
    <col min="9852" max="9852" width="13.85546875" style="1" bestFit="1" customWidth="1"/>
    <col min="9853" max="9853" width="11.140625" style="1" customWidth="1"/>
    <col min="9854" max="9854" width="6.85546875" style="1" customWidth="1"/>
    <col min="9855" max="9855" width="9.140625" style="1"/>
    <col min="9856" max="9856" width="11.85546875" style="1" customWidth="1"/>
    <col min="9857" max="9857" width="12.140625" style="1" customWidth="1"/>
    <col min="9858" max="9858" width="15.7109375" style="1" customWidth="1"/>
    <col min="9859" max="9859" width="13.42578125" style="1" customWidth="1"/>
    <col min="9860" max="9860" width="11.7109375" style="1" customWidth="1"/>
    <col min="9861" max="9861" width="10.7109375" style="1" customWidth="1"/>
    <col min="9862" max="9867" width="9.140625" style="1"/>
    <col min="9868" max="9868" width="10.5703125" style="1" customWidth="1"/>
    <col min="9869" max="9869" width="10.7109375" style="1" customWidth="1"/>
    <col min="9870" max="9870" width="9.85546875" style="1" customWidth="1"/>
    <col min="9871" max="9871" width="9.140625" style="1"/>
    <col min="9872" max="9872" width="11.7109375" style="1" customWidth="1"/>
    <col min="9873" max="9873" width="12" style="1" customWidth="1"/>
    <col min="9874" max="10089" width="9.140625" style="1"/>
    <col min="10090" max="10090" width="19.42578125" style="1" customWidth="1"/>
    <col min="10091" max="10091" width="14.7109375" style="1" customWidth="1"/>
    <col min="10092" max="10092" width="11.140625" style="1" customWidth="1"/>
    <col min="10093" max="10093" width="16.140625" style="1" customWidth="1"/>
    <col min="10094" max="10094" width="11.140625" style="1" customWidth="1"/>
    <col min="10095" max="10095" width="16.140625" style="1" customWidth="1"/>
    <col min="10096" max="10096" width="11.140625" style="1" customWidth="1"/>
    <col min="10097" max="10097" width="14.5703125" style="1" customWidth="1"/>
    <col min="10098" max="10098" width="11.140625" style="1" customWidth="1"/>
    <col min="10099" max="10099" width="6.85546875" style="1" bestFit="1" customWidth="1"/>
    <col min="10100" max="10100" width="10.140625" style="1" bestFit="1" customWidth="1"/>
    <col min="10101" max="10101" width="7.42578125" style="1" customWidth="1"/>
    <col min="10102" max="10102" width="10.140625" style="1" bestFit="1" customWidth="1"/>
    <col min="10103" max="10103" width="6.85546875" style="1" bestFit="1" customWidth="1"/>
    <col min="10104" max="10104" width="9.28515625" style="1" customWidth="1"/>
    <col min="10105" max="10105" width="6.85546875" style="1" bestFit="1" customWidth="1"/>
    <col min="10106" max="10106" width="9.28515625" style="1" customWidth="1"/>
    <col min="10107" max="10107" width="11.140625" style="1" bestFit="1" customWidth="1"/>
    <col min="10108" max="10108" width="13.85546875" style="1" bestFit="1" customWidth="1"/>
    <col min="10109" max="10109" width="11.140625" style="1" customWidth="1"/>
    <col min="10110" max="10110" width="6.85546875" style="1" customWidth="1"/>
    <col min="10111" max="10111" width="9.140625" style="1"/>
    <col min="10112" max="10112" width="11.85546875" style="1" customWidth="1"/>
    <col min="10113" max="10113" width="12.140625" style="1" customWidth="1"/>
    <col min="10114" max="10114" width="15.7109375" style="1" customWidth="1"/>
    <col min="10115" max="10115" width="13.42578125" style="1" customWidth="1"/>
    <col min="10116" max="10116" width="11.7109375" style="1" customWidth="1"/>
    <col min="10117" max="10117" width="10.7109375" style="1" customWidth="1"/>
    <col min="10118" max="10123" width="9.140625" style="1"/>
    <col min="10124" max="10124" width="10.5703125" style="1" customWidth="1"/>
    <col min="10125" max="10125" width="10.7109375" style="1" customWidth="1"/>
    <col min="10126" max="10126" width="9.85546875" style="1" customWidth="1"/>
    <col min="10127" max="10127" width="9.140625" style="1"/>
    <col min="10128" max="10128" width="11.7109375" style="1" customWidth="1"/>
    <col min="10129" max="10129" width="12" style="1" customWidth="1"/>
    <col min="10130" max="10345" width="9.140625" style="1"/>
    <col min="10346" max="10346" width="19.42578125" style="1" customWidth="1"/>
    <col min="10347" max="10347" width="14.7109375" style="1" customWidth="1"/>
    <col min="10348" max="10348" width="11.140625" style="1" customWidth="1"/>
    <col min="10349" max="10349" width="16.140625" style="1" customWidth="1"/>
    <col min="10350" max="10350" width="11.140625" style="1" customWidth="1"/>
    <col min="10351" max="10351" width="16.140625" style="1" customWidth="1"/>
    <col min="10352" max="10352" width="11.140625" style="1" customWidth="1"/>
    <col min="10353" max="10353" width="14.5703125" style="1" customWidth="1"/>
    <col min="10354" max="10354" width="11.140625" style="1" customWidth="1"/>
    <col min="10355" max="10355" width="6.85546875" style="1" bestFit="1" customWidth="1"/>
    <col min="10356" max="10356" width="10.140625" style="1" bestFit="1" customWidth="1"/>
    <col min="10357" max="10357" width="7.42578125" style="1" customWidth="1"/>
    <col min="10358" max="10358" width="10.140625" style="1" bestFit="1" customWidth="1"/>
    <col min="10359" max="10359" width="6.85546875" style="1" bestFit="1" customWidth="1"/>
    <col min="10360" max="10360" width="9.28515625" style="1" customWidth="1"/>
    <col min="10361" max="10361" width="6.85546875" style="1" bestFit="1" customWidth="1"/>
    <col min="10362" max="10362" width="9.28515625" style="1" customWidth="1"/>
    <col min="10363" max="10363" width="11.140625" style="1" bestFit="1" customWidth="1"/>
    <col min="10364" max="10364" width="13.85546875" style="1" bestFit="1" customWidth="1"/>
    <col min="10365" max="10365" width="11.140625" style="1" customWidth="1"/>
    <col min="10366" max="10366" width="6.85546875" style="1" customWidth="1"/>
    <col min="10367" max="10367" width="9.140625" style="1"/>
    <col min="10368" max="10368" width="11.85546875" style="1" customWidth="1"/>
    <col min="10369" max="10369" width="12.140625" style="1" customWidth="1"/>
    <col min="10370" max="10370" width="15.7109375" style="1" customWidth="1"/>
    <col min="10371" max="10371" width="13.42578125" style="1" customWidth="1"/>
    <col min="10372" max="10372" width="11.7109375" style="1" customWidth="1"/>
    <col min="10373" max="10373" width="10.7109375" style="1" customWidth="1"/>
    <col min="10374" max="10379" width="9.140625" style="1"/>
    <col min="10380" max="10380" width="10.5703125" style="1" customWidth="1"/>
    <col min="10381" max="10381" width="10.7109375" style="1" customWidth="1"/>
    <col min="10382" max="10382" width="9.85546875" style="1" customWidth="1"/>
    <col min="10383" max="10383" width="9.140625" style="1"/>
    <col min="10384" max="10384" width="11.7109375" style="1" customWidth="1"/>
    <col min="10385" max="10385" width="12" style="1" customWidth="1"/>
    <col min="10386" max="10601" width="9.140625" style="1"/>
    <col min="10602" max="10602" width="19.42578125" style="1" customWidth="1"/>
    <col min="10603" max="10603" width="14.7109375" style="1" customWidth="1"/>
    <col min="10604" max="10604" width="11.140625" style="1" customWidth="1"/>
    <col min="10605" max="10605" width="16.140625" style="1" customWidth="1"/>
    <col min="10606" max="10606" width="11.140625" style="1" customWidth="1"/>
    <col min="10607" max="10607" width="16.140625" style="1" customWidth="1"/>
    <col min="10608" max="10608" width="11.140625" style="1" customWidth="1"/>
    <col min="10609" max="10609" width="14.5703125" style="1" customWidth="1"/>
    <col min="10610" max="10610" width="11.140625" style="1" customWidth="1"/>
    <col min="10611" max="10611" width="6.85546875" style="1" bestFit="1" customWidth="1"/>
    <col min="10612" max="10612" width="10.140625" style="1" bestFit="1" customWidth="1"/>
    <col min="10613" max="10613" width="7.42578125" style="1" customWidth="1"/>
    <col min="10614" max="10614" width="10.140625" style="1" bestFit="1" customWidth="1"/>
    <col min="10615" max="10615" width="6.85546875" style="1" bestFit="1" customWidth="1"/>
    <col min="10616" max="10616" width="9.28515625" style="1" customWidth="1"/>
    <col min="10617" max="10617" width="6.85546875" style="1" bestFit="1" customWidth="1"/>
    <col min="10618" max="10618" width="9.28515625" style="1" customWidth="1"/>
    <col min="10619" max="10619" width="11.140625" style="1" bestFit="1" customWidth="1"/>
    <col min="10620" max="10620" width="13.85546875" style="1" bestFit="1" customWidth="1"/>
    <col min="10621" max="10621" width="11.140625" style="1" customWidth="1"/>
    <col min="10622" max="10622" width="6.85546875" style="1" customWidth="1"/>
    <col min="10623" max="10623" width="9.140625" style="1"/>
    <col min="10624" max="10624" width="11.85546875" style="1" customWidth="1"/>
    <col min="10625" max="10625" width="12.140625" style="1" customWidth="1"/>
    <col min="10626" max="10626" width="15.7109375" style="1" customWidth="1"/>
    <col min="10627" max="10627" width="13.42578125" style="1" customWidth="1"/>
    <col min="10628" max="10628" width="11.7109375" style="1" customWidth="1"/>
    <col min="10629" max="10629" width="10.7109375" style="1" customWidth="1"/>
    <col min="10630" max="10635" width="9.140625" style="1"/>
    <col min="10636" max="10636" width="10.5703125" style="1" customWidth="1"/>
    <col min="10637" max="10637" width="10.7109375" style="1" customWidth="1"/>
    <col min="10638" max="10638" width="9.85546875" style="1" customWidth="1"/>
    <col min="10639" max="10639" width="9.140625" style="1"/>
    <col min="10640" max="10640" width="11.7109375" style="1" customWidth="1"/>
    <col min="10641" max="10641" width="12" style="1" customWidth="1"/>
    <col min="10642" max="10857" width="9.140625" style="1"/>
    <col min="10858" max="10858" width="19.42578125" style="1" customWidth="1"/>
    <col min="10859" max="10859" width="14.7109375" style="1" customWidth="1"/>
    <col min="10860" max="10860" width="11.140625" style="1" customWidth="1"/>
    <col min="10861" max="10861" width="16.140625" style="1" customWidth="1"/>
    <col min="10862" max="10862" width="11.140625" style="1" customWidth="1"/>
    <col min="10863" max="10863" width="16.140625" style="1" customWidth="1"/>
    <col min="10864" max="10864" width="11.140625" style="1" customWidth="1"/>
    <col min="10865" max="10865" width="14.5703125" style="1" customWidth="1"/>
    <col min="10866" max="10866" width="11.140625" style="1" customWidth="1"/>
    <col min="10867" max="10867" width="6.85546875" style="1" bestFit="1" customWidth="1"/>
    <col min="10868" max="10868" width="10.140625" style="1" bestFit="1" customWidth="1"/>
    <col min="10869" max="10869" width="7.42578125" style="1" customWidth="1"/>
    <col min="10870" max="10870" width="10.140625" style="1" bestFit="1" customWidth="1"/>
    <col min="10871" max="10871" width="6.85546875" style="1" bestFit="1" customWidth="1"/>
    <col min="10872" max="10872" width="9.28515625" style="1" customWidth="1"/>
    <col min="10873" max="10873" width="6.85546875" style="1" bestFit="1" customWidth="1"/>
    <col min="10874" max="10874" width="9.28515625" style="1" customWidth="1"/>
    <col min="10875" max="10875" width="11.140625" style="1" bestFit="1" customWidth="1"/>
    <col min="10876" max="10876" width="13.85546875" style="1" bestFit="1" customWidth="1"/>
    <col min="10877" max="10877" width="11.140625" style="1" customWidth="1"/>
    <col min="10878" max="10878" width="6.85546875" style="1" customWidth="1"/>
    <col min="10879" max="10879" width="9.140625" style="1"/>
    <col min="10880" max="10880" width="11.85546875" style="1" customWidth="1"/>
    <col min="10881" max="10881" width="12.140625" style="1" customWidth="1"/>
    <col min="10882" max="10882" width="15.7109375" style="1" customWidth="1"/>
    <col min="10883" max="10883" width="13.42578125" style="1" customWidth="1"/>
    <col min="10884" max="10884" width="11.7109375" style="1" customWidth="1"/>
    <col min="10885" max="10885" width="10.7109375" style="1" customWidth="1"/>
    <col min="10886" max="10891" width="9.140625" style="1"/>
    <col min="10892" max="10892" width="10.5703125" style="1" customWidth="1"/>
    <col min="10893" max="10893" width="10.7109375" style="1" customWidth="1"/>
    <col min="10894" max="10894" width="9.85546875" style="1" customWidth="1"/>
    <col min="10895" max="10895" width="9.140625" style="1"/>
    <col min="10896" max="10896" width="11.7109375" style="1" customWidth="1"/>
    <col min="10897" max="10897" width="12" style="1" customWidth="1"/>
    <col min="10898" max="11113" width="9.140625" style="1"/>
    <col min="11114" max="11114" width="19.42578125" style="1" customWidth="1"/>
    <col min="11115" max="11115" width="14.7109375" style="1" customWidth="1"/>
    <col min="11116" max="11116" width="11.140625" style="1" customWidth="1"/>
    <col min="11117" max="11117" width="16.140625" style="1" customWidth="1"/>
    <col min="11118" max="11118" width="11.140625" style="1" customWidth="1"/>
    <col min="11119" max="11119" width="16.140625" style="1" customWidth="1"/>
    <col min="11120" max="11120" width="11.140625" style="1" customWidth="1"/>
    <col min="11121" max="11121" width="14.5703125" style="1" customWidth="1"/>
    <col min="11122" max="11122" width="11.140625" style="1" customWidth="1"/>
    <col min="11123" max="11123" width="6.85546875" style="1" bestFit="1" customWidth="1"/>
    <col min="11124" max="11124" width="10.140625" style="1" bestFit="1" customWidth="1"/>
    <col min="11125" max="11125" width="7.42578125" style="1" customWidth="1"/>
    <col min="11126" max="11126" width="10.140625" style="1" bestFit="1" customWidth="1"/>
    <col min="11127" max="11127" width="6.85546875" style="1" bestFit="1" customWidth="1"/>
    <col min="11128" max="11128" width="9.28515625" style="1" customWidth="1"/>
    <col min="11129" max="11129" width="6.85546875" style="1" bestFit="1" customWidth="1"/>
    <col min="11130" max="11130" width="9.28515625" style="1" customWidth="1"/>
    <col min="11131" max="11131" width="11.140625" style="1" bestFit="1" customWidth="1"/>
    <col min="11132" max="11132" width="13.85546875" style="1" bestFit="1" customWidth="1"/>
    <col min="11133" max="11133" width="11.140625" style="1" customWidth="1"/>
    <col min="11134" max="11134" width="6.85546875" style="1" customWidth="1"/>
    <col min="11135" max="11135" width="9.140625" style="1"/>
    <col min="11136" max="11136" width="11.85546875" style="1" customWidth="1"/>
    <col min="11137" max="11137" width="12.140625" style="1" customWidth="1"/>
    <col min="11138" max="11138" width="15.7109375" style="1" customWidth="1"/>
    <col min="11139" max="11139" width="13.42578125" style="1" customWidth="1"/>
    <col min="11140" max="11140" width="11.7109375" style="1" customWidth="1"/>
    <col min="11141" max="11141" width="10.7109375" style="1" customWidth="1"/>
    <col min="11142" max="11147" width="9.140625" style="1"/>
    <col min="11148" max="11148" width="10.5703125" style="1" customWidth="1"/>
    <col min="11149" max="11149" width="10.7109375" style="1" customWidth="1"/>
    <col min="11150" max="11150" width="9.85546875" style="1" customWidth="1"/>
    <col min="11151" max="11151" width="9.140625" style="1"/>
    <col min="11152" max="11152" width="11.7109375" style="1" customWidth="1"/>
    <col min="11153" max="11153" width="12" style="1" customWidth="1"/>
    <col min="11154" max="11369" width="9.140625" style="1"/>
    <col min="11370" max="11370" width="19.42578125" style="1" customWidth="1"/>
    <col min="11371" max="11371" width="14.7109375" style="1" customWidth="1"/>
    <col min="11372" max="11372" width="11.140625" style="1" customWidth="1"/>
    <col min="11373" max="11373" width="16.140625" style="1" customWidth="1"/>
    <col min="11374" max="11374" width="11.140625" style="1" customWidth="1"/>
    <col min="11375" max="11375" width="16.140625" style="1" customWidth="1"/>
    <col min="11376" max="11376" width="11.140625" style="1" customWidth="1"/>
    <col min="11377" max="11377" width="14.5703125" style="1" customWidth="1"/>
    <col min="11378" max="11378" width="11.140625" style="1" customWidth="1"/>
    <col min="11379" max="11379" width="6.85546875" style="1" bestFit="1" customWidth="1"/>
    <col min="11380" max="11380" width="10.140625" style="1" bestFit="1" customWidth="1"/>
    <col min="11381" max="11381" width="7.42578125" style="1" customWidth="1"/>
    <col min="11382" max="11382" width="10.140625" style="1" bestFit="1" customWidth="1"/>
    <col min="11383" max="11383" width="6.85546875" style="1" bestFit="1" customWidth="1"/>
    <col min="11384" max="11384" width="9.28515625" style="1" customWidth="1"/>
    <col min="11385" max="11385" width="6.85546875" style="1" bestFit="1" customWidth="1"/>
    <col min="11386" max="11386" width="9.28515625" style="1" customWidth="1"/>
    <col min="11387" max="11387" width="11.140625" style="1" bestFit="1" customWidth="1"/>
    <col min="11388" max="11388" width="13.85546875" style="1" bestFit="1" customWidth="1"/>
    <col min="11389" max="11389" width="11.140625" style="1" customWidth="1"/>
    <col min="11390" max="11390" width="6.85546875" style="1" customWidth="1"/>
    <col min="11391" max="11391" width="9.140625" style="1"/>
    <col min="11392" max="11392" width="11.85546875" style="1" customWidth="1"/>
    <col min="11393" max="11393" width="12.140625" style="1" customWidth="1"/>
    <col min="11394" max="11394" width="15.7109375" style="1" customWidth="1"/>
    <col min="11395" max="11395" width="13.42578125" style="1" customWidth="1"/>
    <col min="11396" max="11396" width="11.7109375" style="1" customWidth="1"/>
    <col min="11397" max="11397" width="10.7109375" style="1" customWidth="1"/>
    <col min="11398" max="11403" width="9.140625" style="1"/>
    <col min="11404" max="11404" width="10.5703125" style="1" customWidth="1"/>
    <col min="11405" max="11405" width="10.7109375" style="1" customWidth="1"/>
    <col min="11406" max="11406" width="9.85546875" style="1" customWidth="1"/>
    <col min="11407" max="11407" width="9.140625" style="1"/>
    <col min="11408" max="11408" width="11.7109375" style="1" customWidth="1"/>
    <col min="11409" max="11409" width="12" style="1" customWidth="1"/>
    <col min="11410" max="11625" width="9.140625" style="1"/>
    <col min="11626" max="11626" width="19.42578125" style="1" customWidth="1"/>
    <col min="11627" max="11627" width="14.7109375" style="1" customWidth="1"/>
    <col min="11628" max="11628" width="11.140625" style="1" customWidth="1"/>
    <col min="11629" max="11629" width="16.140625" style="1" customWidth="1"/>
    <col min="11630" max="11630" width="11.140625" style="1" customWidth="1"/>
    <col min="11631" max="11631" width="16.140625" style="1" customWidth="1"/>
    <col min="11632" max="11632" width="11.140625" style="1" customWidth="1"/>
    <col min="11633" max="11633" width="14.5703125" style="1" customWidth="1"/>
    <col min="11634" max="11634" width="11.140625" style="1" customWidth="1"/>
    <col min="11635" max="11635" width="6.85546875" style="1" bestFit="1" customWidth="1"/>
    <col min="11636" max="11636" width="10.140625" style="1" bestFit="1" customWidth="1"/>
    <col min="11637" max="11637" width="7.42578125" style="1" customWidth="1"/>
    <col min="11638" max="11638" width="10.140625" style="1" bestFit="1" customWidth="1"/>
    <col min="11639" max="11639" width="6.85546875" style="1" bestFit="1" customWidth="1"/>
    <col min="11640" max="11640" width="9.28515625" style="1" customWidth="1"/>
    <col min="11641" max="11641" width="6.85546875" style="1" bestFit="1" customWidth="1"/>
    <col min="11642" max="11642" width="9.28515625" style="1" customWidth="1"/>
    <col min="11643" max="11643" width="11.140625" style="1" bestFit="1" customWidth="1"/>
    <col min="11644" max="11644" width="13.85546875" style="1" bestFit="1" customWidth="1"/>
    <col min="11645" max="11645" width="11.140625" style="1" customWidth="1"/>
    <col min="11646" max="11646" width="6.85546875" style="1" customWidth="1"/>
    <col min="11647" max="11647" width="9.140625" style="1"/>
    <col min="11648" max="11648" width="11.85546875" style="1" customWidth="1"/>
    <col min="11649" max="11649" width="12.140625" style="1" customWidth="1"/>
    <col min="11650" max="11650" width="15.7109375" style="1" customWidth="1"/>
    <col min="11651" max="11651" width="13.42578125" style="1" customWidth="1"/>
    <col min="11652" max="11652" width="11.7109375" style="1" customWidth="1"/>
    <col min="11653" max="11653" width="10.7109375" style="1" customWidth="1"/>
    <col min="11654" max="11659" width="9.140625" style="1"/>
    <col min="11660" max="11660" width="10.5703125" style="1" customWidth="1"/>
    <col min="11661" max="11661" width="10.7109375" style="1" customWidth="1"/>
    <col min="11662" max="11662" width="9.85546875" style="1" customWidth="1"/>
    <col min="11663" max="11663" width="9.140625" style="1"/>
    <col min="11664" max="11664" width="11.7109375" style="1" customWidth="1"/>
    <col min="11665" max="11665" width="12" style="1" customWidth="1"/>
    <col min="11666" max="11881" width="9.140625" style="1"/>
    <col min="11882" max="11882" width="19.42578125" style="1" customWidth="1"/>
    <col min="11883" max="11883" width="14.7109375" style="1" customWidth="1"/>
    <col min="11884" max="11884" width="11.140625" style="1" customWidth="1"/>
    <col min="11885" max="11885" width="16.140625" style="1" customWidth="1"/>
    <col min="11886" max="11886" width="11.140625" style="1" customWidth="1"/>
    <col min="11887" max="11887" width="16.140625" style="1" customWidth="1"/>
    <col min="11888" max="11888" width="11.140625" style="1" customWidth="1"/>
    <col min="11889" max="11889" width="14.5703125" style="1" customWidth="1"/>
    <col min="11890" max="11890" width="11.140625" style="1" customWidth="1"/>
    <col min="11891" max="11891" width="6.85546875" style="1" bestFit="1" customWidth="1"/>
    <col min="11892" max="11892" width="10.140625" style="1" bestFit="1" customWidth="1"/>
    <col min="11893" max="11893" width="7.42578125" style="1" customWidth="1"/>
    <col min="11894" max="11894" width="10.140625" style="1" bestFit="1" customWidth="1"/>
    <col min="11895" max="11895" width="6.85546875" style="1" bestFit="1" customWidth="1"/>
    <col min="11896" max="11896" width="9.28515625" style="1" customWidth="1"/>
    <col min="11897" max="11897" width="6.85546875" style="1" bestFit="1" customWidth="1"/>
    <col min="11898" max="11898" width="9.28515625" style="1" customWidth="1"/>
    <col min="11899" max="11899" width="11.140625" style="1" bestFit="1" customWidth="1"/>
    <col min="11900" max="11900" width="13.85546875" style="1" bestFit="1" customWidth="1"/>
    <col min="11901" max="11901" width="11.140625" style="1" customWidth="1"/>
    <col min="11902" max="11902" width="6.85546875" style="1" customWidth="1"/>
    <col min="11903" max="11903" width="9.140625" style="1"/>
    <col min="11904" max="11904" width="11.85546875" style="1" customWidth="1"/>
    <col min="11905" max="11905" width="12.140625" style="1" customWidth="1"/>
    <col min="11906" max="11906" width="15.7109375" style="1" customWidth="1"/>
    <col min="11907" max="11907" width="13.42578125" style="1" customWidth="1"/>
    <col min="11908" max="11908" width="11.7109375" style="1" customWidth="1"/>
    <col min="11909" max="11909" width="10.7109375" style="1" customWidth="1"/>
    <col min="11910" max="11915" width="9.140625" style="1"/>
    <col min="11916" max="11916" width="10.5703125" style="1" customWidth="1"/>
    <col min="11917" max="11917" width="10.7109375" style="1" customWidth="1"/>
    <col min="11918" max="11918" width="9.85546875" style="1" customWidth="1"/>
    <col min="11919" max="11919" width="9.140625" style="1"/>
    <col min="11920" max="11920" width="11.7109375" style="1" customWidth="1"/>
    <col min="11921" max="11921" width="12" style="1" customWidth="1"/>
    <col min="11922" max="12137" width="9.140625" style="1"/>
    <col min="12138" max="12138" width="19.42578125" style="1" customWidth="1"/>
    <col min="12139" max="12139" width="14.7109375" style="1" customWidth="1"/>
    <col min="12140" max="12140" width="11.140625" style="1" customWidth="1"/>
    <col min="12141" max="12141" width="16.140625" style="1" customWidth="1"/>
    <col min="12142" max="12142" width="11.140625" style="1" customWidth="1"/>
    <col min="12143" max="12143" width="16.140625" style="1" customWidth="1"/>
    <col min="12144" max="12144" width="11.140625" style="1" customWidth="1"/>
    <col min="12145" max="12145" width="14.5703125" style="1" customWidth="1"/>
    <col min="12146" max="12146" width="11.140625" style="1" customWidth="1"/>
    <col min="12147" max="12147" width="6.85546875" style="1" bestFit="1" customWidth="1"/>
    <col min="12148" max="12148" width="10.140625" style="1" bestFit="1" customWidth="1"/>
    <col min="12149" max="12149" width="7.42578125" style="1" customWidth="1"/>
    <col min="12150" max="12150" width="10.140625" style="1" bestFit="1" customWidth="1"/>
    <col min="12151" max="12151" width="6.85546875" style="1" bestFit="1" customWidth="1"/>
    <col min="12152" max="12152" width="9.28515625" style="1" customWidth="1"/>
    <col min="12153" max="12153" width="6.85546875" style="1" bestFit="1" customWidth="1"/>
    <col min="12154" max="12154" width="9.28515625" style="1" customWidth="1"/>
    <col min="12155" max="12155" width="11.140625" style="1" bestFit="1" customWidth="1"/>
    <col min="12156" max="12156" width="13.85546875" style="1" bestFit="1" customWidth="1"/>
    <col min="12157" max="12157" width="11.140625" style="1" customWidth="1"/>
    <col min="12158" max="12158" width="6.85546875" style="1" customWidth="1"/>
    <col min="12159" max="12159" width="9.140625" style="1"/>
    <col min="12160" max="12160" width="11.85546875" style="1" customWidth="1"/>
    <col min="12161" max="12161" width="12.140625" style="1" customWidth="1"/>
    <col min="12162" max="12162" width="15.7109375" style="1" customWidth="1"/>
    <col min="12163" max="12163" width="13.42578125" style="1" customWidth="1"/>
    <col min="12164" max="12164" width="11.7109375" style="1" customWidth="1"/>
    <col min="12165" max="12165" width="10.7109375" style="1" customWidth="1"/>
    <col min="12166" max="12171" width="9.140625" style="1"/>
    <col min="12172" max="12172" width="10.5703125" style="1" customWidth="1"/>
    <col min="12173" max="12173" width="10.7109375" style="1" customWidth="1"/>
    <col min="12174" max="12174" width="9.85546875" style="1" customWidth="1"/>
    <col min="12175" max="12175" width="9.140625" style="1"/>
    <col min="12176" max="12176" width="11.7109375" style="1" customWidth="1"/>
    <col min="12177" max="12177" width="12" style="1" customWidth="1"/>
    <col min="12178" max="12393" width="9.140625" style="1"/>
    <col min="12394" max="12394" width="19.42578125" style="1" customWidth="1"/>
    <col min="12395" max="12395" width="14.7109375" style="1" customWidth="1"/>
    <col min="12396" max="12396" width="11.140625" style="1" customWidth="1"/>
    <col min="12397" max="12397" width="16.140625" style="1" customWidth="1"/>
    <col min="12398" max="12398" width="11.140625" style="1" customWidth="1"/>
    <col min="12399" max="12399" width="16.140625" style="1" customWidth="1"/>
    <col min="12400" max="12400" width="11.140625" style="1" customWidth="1"/>
    <col min="12401" max="12401" width="14.5703125" style="1" customWidth="1"/>
    <col min="12402" max="12402" width="11.140625" style="1" customWidth="1"/>
    <col min="12403" max="12403" width="6.85546875" style="1" bestFit="1" customWidth="1"/>
    <col min="12404" max="12404" width="10.140625" style="1" bestFit="1" customWidth="1"/>
    <col min="12405" max="12405" width="7.42578125" style="1" customWidth="1"/>
    <col min="12406" max="12406" width="10.140625" style="1" bestFit="1" customWidth="1"/>
    <col min="12407" max="12407" width="6.85546875" style="1" bestFit="1" customWidth="1"/>
    <col min="12408" max="12408" width="9.28515625" style="1" customWidth="1"/>
    <col min="12409" max="12409" width="6.85546875" style="1" bestFit="1" customWidth="1"/>
    <col min="12410" max="12410" width="9.28515625" style="1" customWidth="1"/>
    <col min="12411" max="12411" width="11.140625" style="1" bestFit="1" customWidth="1"/>
    <col min="12412" max="12412" width="13.85546875" style="1" bestFit="1" customWidth="1"/>
    <col min="12413" max="12413" width="11.140625" style="1" customWidth="1"/>
    <col min="12414" max="12414" width="6.85546875" style="1" customWidth="1"/>
    <col min="12415" max="12415" width="9.140625" style="1"/>
    <col min="12416" max="12416" width="11.85546875" style="1" customWidth="1"/>
    <col min="12417" max="12417" width="12.140625" style="1" customWidth="1"/>
    <col min="12418" max="12418" width="15.7109375" style="1" customWidth="1"/>
    <col min="12419" max="12419" width="13.42578125" style="1" customWidth="1"/>
    <col min="12420" max="12420" width="11.7109375" style="1" customWidth="1"/>
    <col min="12421" max="12421" width="10.7109375" style="1" customWidth="1"/>
    <col min="12422" max="12427" width="9.140625" style="1"/>
    <col min="12428" max="12428" width="10.5703125" style="1" customWidth="1"/>
    <col min="12429" max="12429" width="10.7109375" style="1" customWidth="1"/>
    <col min="12430" max="12430" width="9.85546875" style="1" customWidth="1"/>
    <col min="12431" max="12431" width="9.140625" style="1"/>
    <col min="12432" max="12432" width="11.7109375" style="1" customWidth="1"/>
    <col min="12433" max="12433" width="12" style="1" customWidth="1"/>
    <col min="12434" max="12649" width="9.140625" style="1"/>
    <col min="12650" max="12650" width="19.42578125" style="1" customWidth="1"/>
    <col min="12651" max="12651" width="14.7109375" style="1" customWidth="1"/>
    <col min="12652" max="12652" width="11.140625" style="1" customWidth="1"/>
    <col min="12653" max="12653" width="16.140625" style="1" customWidth="1"/>
    <col min="12654" max="12654" width="11.140625" style="1" customWidth="1"/>
    <col min="12655" max="12655" width="16.140625" style="1" customWidth="1"/>
    <col min="12656" max="12656" width="11.140625" style="1" customWidth="1"/>
    <col min="12657" max="12657" width="14.5703125" style="1" customWidth="1"/>
    <col min="12658" max="12658" width="11.140625" style="1" customWidth="1"/>
    <col min="12659" max="12659" width="6.85546875" style="1" bestFit="1" customWidth="1"/>
    <col min="12660" max="12660" width="10.140625" style="1" bestFit="1" customWidth="1"/>
    <col min="12661" max="12661" width="7.42578125" style="1" customWidth="1"/>
    <col min="12662" max="12662" width="10.140625" style="1" bestFit="1" customWidth="1"/>
    <col min="12663" max="12663" width="6.85546875" style="1" bestFit="1" customWidth="1"/>
    <col min="12664" max="12664" width="9.28515625" style="1" customWidth="1"/>
    <col min="12665" max="12665" width="6.85546875" style="1" bestFit="1" customWidth="1"/>
    <col min="12666" max="12666" width="9.28515625" style="1" customWidth="1"/>
    <col min="12667" max="12667" width="11.140625" style="1" bestFit="1" customWidth="1"/>
    <col min="12668" max="12668" width="13.85546875" style="1" bestFit="1" customWidth="1"/>
    <col min="12669" max="12669" width="11.140625" style="1" customWidth="1"/>
    <col min="12670" max="12670" width="6.85546875" style="1" customWidth="1"/>
    <col min="12671" max="12671" width="9.140625" style="1"/>
    <col min="12672" max="12672" width="11.85546875" style="1" customWidth="1"/>
    <col min="12673" max="12673" width="12.140625" style="1" customWidth="1"/>
    <col min="12674" max="12674" width="15.7109375" style="1" customWidth="1"/>
    <col min="12675" max="12675" width="13.42578125" style="1" customWidth="1"/>
    <col min="12676" max="12676" width="11.7109375" style="1" customWidth="1"/>
    <col min="12677" max="12677" width="10.7109375" style="1" customWidth="1"/>
    <col min="12678" max="12683" width="9.140625" style="1"/>
    <col min="12684" max="12684" width="10.5703125" style="1" customWidth="1"/>
    <col min="12685" max="12685" width="10.7109375" style="1" customWidth="1"/>
    <col min="12686" max="12686" width="9.85546875" style="1" customWidth="1"/>
    <col min="12687" max="12687" width="9.140625" style="1"/>
    <col min="12688" max="12688" width="11.7109375" style="1" customWidth="1"/>
    <col min="12689" max="12689" width="12" style="1" customWidth="1"/>
    <col min="12690" max="12905" width="9.140625" style="1"/>
    <col min="12906" max="12906" width="19.42578125" style="1" customWidth="1"/>
    <col min="12907" max="12907" width="14.7109375" style="1" customWidth="1"/>
    <col min="12908" max="12908" width="11.140625" style="1" customWidth="1"/>
    <col min="12909" max="12909" width="16.140625" style="1" customWidth="1"/>
    <col min="12910" max="12910" width="11.140625" style="1" customWidth="1"/>
    <col min="12911" max="12911" width="16.140625" style="1" customWidth="1"/>
    <col min="12912" max="12912" width="11.140625" style="1" customWidth="1"/>
    <col min="12913" max="12913" width="14.5703125" style="1" customWidth="1"/>
    <col min="12914" max="12914" width="11.140625" style="1" customWidth="1"/>
    <col min="12915" max="12915" width="6.85546875" style="1" bestFit="1" customWidth="1"/>
    <col min="12916" max="12916" width="10.140625" style="1" bestFit="1" customWidth="1"/>
    <col min="12917" max="12917" width="7.42578125" style="1" customWidth="1"/>
    <col min="12918" max="12918" width="10.140625" style="1" bestFit="1" customWidth="1"/>
    <col min="12919" max="12919" width="6.85546875" style="1" bestFit="1" customWidth="1"/>
    <col min="12920" max="12920" width="9.28515625" style="1" customWidth="1"/>
    <col min="12921" max="12921" width="6.85546875" style="1" bestFit="1" customWidth="1"/>
    <col min="12922" max="12922" width="9.28515625" style="1" customWidth="1"/>
    <col min="12923" max="12923" width="11.140625" style="1" bestFit="1" customWidth="1"/>
    <col min="12924" max="12924" width="13.85546875" style="1" bestFit="1" customWidth="1"/>
    <col min="12925" max="12925" width="11.140625" style="1" customWidth="1"/>
    <col min="12926" max="12926" width="6.85546875" style="1" customWidth="1"/>
    <col min="12927" max="12927" width="9.140625" style="1"/>
    <col min="12928" max="12928" width="11.85546875" style="1" customWidth="1"/>
    <col min="12929" max="12929" width="12.140625" style="1" customWidth="1"/>
    <col min="12930" max="12930" width="15.7109375" style="1" customWidth="1"/>
    <col min="12931" max="12931" width="13.42578125" style="1" customWidth="1"/>
    <col min="12932" max="12932" width="11.7109375" style="1" customWidth="1"/>
    <col min="12933" max="12933" width="10.7109375" style="1" customWidth="1"/>
    <col min="12934" max="12939" width="9.140625" style="1"/>
    <col min="12940" max="12940" width="10.5703125" style="1" customWidth="1"/>
    <col min="12941" max="12941" width="10.7109375" style="1" customWidth="1"/>
    <col min="12942" max="12942" width="9.85546875" style="1" customWidth="1"/>
    <col min="12943" max="12943" width="9.140625" style="1"/>
    <col min="12944" max="12944" width="11.7109375" style="1" customWidth="1"/>
    <col min="12945" max="12945" width="12" style="1" customWidth="1"/>
    <col min="12946" max="13161" width="9.140625" style="1"/>
    <col min="13162" max="13162" width="19.42578125" style="1" customWidth="1"/>
    <col min="13163" max="13163" width="14.7109375" style="1" customWidth="1"/>
    <col min="13164" max="13164" width="11.140625" style="1" customWidth="1"/>
    <col min="13165" max="13165" width="16.140625" style="1" customWidth="1"/>
    <col min="13166" max="13166" width="11.140625" style="1" customWidth="1"/>
    <col min="13167" max="13167" width="16.140625" style="1" customWidth="1"/>
    <col min="13168" max="13168" width="11.140625" style="1" customWidth="1"/>
    <col min="13169" max="13169" width="14.5703125" style="1" customWidth="1"/>
    <col min="13170" max="13170" width="11.140625" style="1" customWidth="1"/>
    <col min="13171" max="13171" width="6.85546875" style="1" bestFit="1" customWidth="1"/>
    <col min="13172" max="13172" width="10.140625" style="1" bestFit="1" customWidth="1"/>
    <col min="13173" max="13173" width="7.42578125" style="1" customWidth="1"/>
    <col min="13174" max="13174" width="10.140625" style="1" bestFit="1" customWidth="1"/>
    <col min="13175" max="13175" width="6.85546875" style="1" bestFit="1" customWidth="1"/>
    <col min="13176" max="13176" width="9.28515625" style="1" customWidth="1"/>
    <col min="13177" max="13177" width="6.85546875" style="1" bestFit="1" customWidth="1"/>
    <col min="13178" max="13178" width="9.28515625" style="1" customWidth="1"/>
    <col min="13179" max="13179" width="11.140625" style="1" bestFit="1" customWidth="1"/>
    <col min="13180" max="13180" width="13.85546875" style="1" bestFit="1" customWidth="1"/>
    <col min="13181" max="13181" width="11.140625" style="1" customWidth="1"/>
    <col min="13182" max="13182" width="6.85546875" style="1" customWidth="1"/>
    <col min="13183" max="13183" width="9.140625" style="1"/>
    <col min="13184" max="13184" width="11.85546875" style="1" customWidth="1"/>
    <col min="13185" max="13185" width="12.140625" style="1" customWidth="1"/>
    <col min="13186" max="13186" width="15.7109375" style="1" customWidth="1"/>
    <col min="13187" max="13187" width="13.42578125" style="1" customWidth="1"/>
    <col min="13188" max="13188" width="11.7109375" style="1" customWidth="1"/>
    <col min="13189" max="13189" width="10.7109375" style="1" customWidth="1"/>
    <col min="13190" max="13195" width="9.140625" style="1"/>
    <col min="13196" max="13196" width="10.5703125" style="1" customWidth="1"/>
    <col min="13197" max="13197" width="10.7109375" style="1" customWidth="1"/>
    <col min="13198" max="13198" width="9.85546875" style="1" customWidth="1"/>
    <col min="13199" max="13199" width="9.140625" style="1"/>
    <col min="13200" max="13200" width="11.7109375" style="1" customWidth="1"/>
    <col min="13201" max="13201" width="12" style="1" customWidth="1"/>
    <col min="13202" max="13417" width="9.140625" style="1"/>
    <col min="13418" max="13418" width="19.42578125" style="1" customWidth="1"/>
    <col min="13419" max="13419" width="14.7109375" style="1" customWidth="1"/>
    <col min="13420" max="13420" width="11.140625" style="1" customWidth="1"/>
    <col min="13421" max="13421" width="16.140625" style="1" customWidth="1"/>
    <col min="13422" max="13422" width="11.140625" style="1" customWidth="1"/>
    <col min="13423" max="13423" width="16.140625" style="1" customWidth="1"/>
    <col min="13424" max="13424" width="11.140625" style="1" customWidth="1"/>
    <col min="13425" max="13425" width="14.5703125" style="1" customWidth="1"/>
    <col min="13426" max="13426" width="11.140625" style="1" customWidth="1"/>
    <col min="13427" max="13427" width="6.85546875" style="1" bestFit="1" customWidth="1"/>
    <col min="13428" max="13428" width="10.140625" style="1" bestFit="1" customWidth="1"/>
    <col min="13429" max="13429" width="7.42578125" style="1" customWidth="1"/>
    <col min="13430" max="13430" width="10.140625" style="1" bestFit="1" customWidth="1"/>
    <col min="13431" max="13431" width="6.85546875" style="1" bestFit="1" customWidth="1"/>
    <col min="13432" max="13432" width="9.28515625" style="1" customWidth="1"/>
    <col min="13433" max="13433" width="6.85546875" style="1" bestFit="1" customWidth="1"/>
    <col min="13434" max="13434" width="9.28515625" style="1" customWidth="1"/>
    <col min="13435" max="13435" width="11.140625" style="1" bestFit="1" customWidth="1"/>
    <col min="13436" max="13436" width="13.85546875" style="1" bestFit="1" customWidth="1"/>
    <col min="13437" max="13437" width="11.140625" style="1" customWidth="1"/>
    <col min="13438" max="13438" width="6.85546875" style="1" customWidth="1"/>
    <col min="13439" max="13439" width="9.140625" style="1"/>
    <col min="13440" max="13440" width="11.85546875" style="1" customWidth="1"/>
    <col min="13441" max="13441" width="12.140625" style="1" customWidth="1"/>
    <col min="13442" max="13442" width="15.7109375" style="1" customWidth="1"/>
    <col min="13443" max="13443" width="13.42578125" style="1" customWidth="1"/>
    <col min="13444" max="13444" width="11.7109375" style="1" customWidth="1"/>
    <col min="13445" max="13445" width="10.7109375" style="1" customWidth="1"/>
    <col min="13446" max="13451" width="9.140625" style="1"/>
    <col min="13452" max="13452" width="10.5703125" style="1" customWidth="1"/>
    <col min="13453" max="13453" width="10.7109375" style="1" customWidth="1"/>
    <col min="13454" max="13454" width="9.85546875" style="1" customWidth="1"/>
    <col min="13455" max="13455" width="9.140625" style="1"/>
    <col min="13456" max="13456" width="11.7109375" style="1" customWidth="1"/>
    <col min="13457" max="13457" width="12" style="1" customWidth="1"/>
    <col min="13458" max="13673" width="9.140625" style="1"/>
    <col min="13674" max="13674" width="19.42578125" style="1" customWidth="1"/>
    <col min="13675" max="13675" width="14.7109375" style="1" customWidth="1"/>
    <col min="13676" max="13676" width="11.140625" style="1" customWidth="1"/>
    <col min="13677" max="13677" width="16.140625" style="1" customWidth="1"/>
    <col min="13678" max="13678" width="11.140625" style="1" customWidth="1"/>
    <col min="13679" max="13679" width="16.140625" style="1" customWidth="1"/>
    <col min="13680" max="13680" width="11.140625" style="1" customWidth="1"/>
    <col min="13681" max="13681" width="14.5703125" style="1" customWidth="1"/>
    <col min="13682" max="13682" width="11.140625" style="1" customWidth="1"/>
    <col min="13683" max="13683" width="6.85546875" style="1" bestFit="1" customWidth="1"/>
    <col min="13684" max="13684" width="10.140625" style="1" bestFit="1" customWidth="1"/>
    <col min="13685" max="13685" width="7.42578125" style="1" customWidth="1"/>
    <col min="13686" max="13686" width="10.140625" style="1" bestFit="1" customWidth="1"/>
    <col min="13687" max="13687" width="6.85546875" style="1" bestFit="1" customWidth="1"/>
    <col min="13688" max="13688" width="9.28515625" style="1" customWidth="1"/>
    <col min="13689" max="13689" width="6.85546875" style="1" bestFit="1" customWidth="1"/>
    <col min="13690" max="13690" width="9.28515625" style="1" customWidth="1"/>
    <col min="13691" max="13691" width="11.140625" style="1" bestFit="1" customWidth="1"/>
    <col min="13692" max="13692" width="13.85546875" style="1" bestFit="1" customWidth="1"/>
    <col min="13693" max="13693" width="11.140625" style="1" customWidth="1"/>
    <col min="13694" max="13694" width="6.85546875" style="1" customWidth="1"/>
    <col min="13695" max="13695" width="9.140625" style="1"/>
    <col min="13696" max="13696" width="11.85546875" style="1" customWidth="1"/>
    <col min="13697" max="13697" width="12.140625" style="1" customWidth="1"/>
    <col min="13698" max="13698" width="15.7109375" style="1" customWidth="1"/>
    <col min="13699" max="13699" width="13.42578125" style="1" customWidth="1"/>
    <col min="13700" max="13700" width="11.7109375" style="1" customWidth="1"/>
    <col min="13701" max="13701" width="10.7109375" style="1" customWidth="1"/>
    <col min="13702" max="13707" width="9.140625" style="1"/>
    <col min="13708" max="13708" width="10.5703125" style="1" customWidth="1"/>
    <col min="13709" max="13709" width="10.7109375" style="1" customWidth="1"/>
    <col min="13710" max="13710" width="9.85546875" style="1" customWidth="1"/>
    <col min="13711" max="13711" width="9.140625" style="1"/>
    <col min="13712" max="13712" width="11.7109375" style="1" customWidth="1"/>
    <col min="13713" max="13713" width="12" style="1" customWidth="1"/>
    <col min="13714" max="13929" width="9.140625" style="1"/>
    <col min="13930" max="13930" width="19.42578125" style="1" customWidth="1"/>
    <col min="13931" max="13931" width="14.7109375" style="1" customWidth="1"/>
    <col min="13932" max="13932" width="11.140625" style="1" customWidth="1"/>
    <col min="13933" max="13933" width="16.140625" style="1" customWidth="1"/>
    <col min="13934" max="13934" width="11.140625" style="1" customWidth="1"/>
    <col min="13935" max="13935" width="16.140625" style="1" customWidth="1"/>
    <col min="13936" max="13936" width="11.140625" style="1" customWidth="1"/>
    <col min="13937" max="13937" width="14.5703125" style="1" customWidth="1"/>
    <col min="13938" max="13938" width="11.140625" style="1" customWidth="1"/>
    <col min="13939" max="13939" width="6.85546875" style="1" bestFit="1" customWidth="1"/>
    <col min="13940" max="13940" width="10.140625" style="1" bestFit="1" customWidth="1"/>
    <col min="13941" max="13941" width="7.42578125" style="1" customWidth="1"/>
    <col min="13942" max="13942" width="10.140625" style="1" bestFit="1" customWidth="1"/>
    <col min="13943" max="13943" width="6.85546875" style="1" bestFit="1" customWidth="1"/>
    <col min="13944" max="13944" width="9.28515625" style="1" customWidth="1"/>
    <col min="13945" max="13945" width="6.85546875" style="1" bestFit="1" customWidth="1"/>
    <col min="13946" max="13946" width="9.28515625" style="1" customWidth="1"/>
    <col min="13947" max="13947" width="11.140625" style="1" bestFit="1" customWidth="1"/>
    <col min="13948" max="13948" width="13.85546875" style="1" bestFit="1" customWidth="1"/>
    <col min="13949" max="13949" width="11.140625" style="1" customWidth="1"/>
    <col min="13950" max="13950" width="6.85546875" style="1" customWidth="1"/>
    <col min="13951" max="13951" width="9.140625" style="1"/>
    <col min="13952" max="13952" width="11.85546875" style="1" customWidth="1"/>
    <col min="13953" max="13953" width="12.140625" style="1" customWidth="1"/>
    <col min="13954" max="13954" width="15.7109375" style="1" customWidth="1"/>
    <col min="13955" max="13955" width="13.42578125" style="1" customWidth="1"/>
    <col min="13956" max="13956" width="11.7109375" style="1" customWidth="1"/>
    <col min="13957" max="13957" width="10.7109375" style="1" customWidth="1"/>
    <col min="13958" max="13963" width="9.140625" style="1"/>
    <col min="13964" max="13964" width="10.5703125" style="1" customWidth="1"/>
    <col min="13965" max="13965" width="10.7109375" style="1" customWidth="1"/>
    <col min="13966" max="13966" width="9.85546875" style="1" customWidth="1"/>
    <col min="13967" max="13967" width="9.140625" style="1"/>
    <col min="13968" max="13968" width="11.7109375" style="1" customWidth="1"/>
    <col min="13969" max="13969" width="12" style="1" customWidth="1"/>
    <col min="13970" max="14185" width="9.140625" style="1"/>
    <col min="14186" max="14186" width="19.42578125" style="1" customWidth="1"/>
    <col min="14187" max="14187" width="14.7109375" style="1" customWidth="1"/>
    <col min="14188" max="14188" width="11.140625" style="1" customWidth="1"/>
    <col min="14189" max="14189" width="16.140625" style="1" customWidth="1"/>
    <col min="14190" max="14190" width="11.140625" style="1" customWidth="1"/>
    <col min="14191" max="14191" width="16.140625" style="1" customWidth="1"/>
    <col min="14192" max="14192" width="11.140625" style="1" customWidth="1"/>
    <col min="14193" max="14193" width="14.5703125" style="1" customWidth="1"/>
    <col min="14194" max="14194" width="11.140625" style="1" customWidth="1"/>
    <col min="14195" max="14195" width="6.85546875" style="1" bestFit="1" customWidth="1"/>
    <col min="14196" max="14196" width="10.140625" style="1" bestFit="1" customWidth="1"/>
    <col min="14197" max="14197" width="7.42578125" style="1" customWidth="1"/>
    <col min="14198" max="14198" width="10.140625" style="1" bestFit="1" customWidth="1"/>
    <col min="14199" max="14199" width="6.85546875" style="1" bestFit="1" customWidth="1"/>
    <col min="14200" max="14200" width="9.28515625" style="1" customWidth="1"/>
    <col min="14201" max="14201" width="6.85546875" style="1" bestFit="1" customWidth="1"/>
    <col min="14202" max="14202" width="9.28515625" style="1" customWidth="1"/>
    <col min="14203" max="14203" width="11.140625" style="1" bestFit="1" customWidth="1"/>
    <col min="14204" max="14204" width="13.85546875" style="1" bestFit="1" customWidth="1"/>
    <col min="14205" max="14205" width="11.140625" style="1" customWidth="1"/>
    <col min="14206" max="14206" width="6.85546875" style="1" customWidth="1"/>
    <col min="14207" max="14207" width="9.140625" style="1"/>
    <col min="14208" max="14208" width="11.85546875" style="1" customWidth="1"/>
    <col min="14209" max="14209" width="12.140625" style="1" customWidth="1"/>
    <col min="14210" max="14210" width="15.7109375" style="1" customWidth="1"/>
    <col min="14211" max="14211" width="13.42578125" style="1" customWidth="1"/>
    <col min="14212" max="14212" width="11.7109375" style="1" customWidth="1"/>
    <col min="14213" max="14213" width="10.7109375" style="1" customWidth="1"/>
    <col min="14214" max="14219" width="9.140625" style="1"/>
    <col min="14220" max="14220" width="10.5703125" style="1" customWidth="1"/>
    <col min="14221" max="14221" width="10.7109375" style="1" customWidth="1"/>
    <col min="14222" max="14222" width="9.85546875" style="1" customWidth="1"/>
    <col min="14223" max="14223" width="9.140625" style="1"/>
    <col min="14224" max="14224" width="11.7109375" style="1" customWidth="1"/>
    <col min="14225" max="14225" width="12" style="1" customWidth="1"/>
    <col min="14226" max="14441" width="9.140625" style="1"/>
    <col min="14442" max="14442" width="19.42578125" style="1" customWidth="1"/>
    <col min="14443" max="14443" width="14.7109375" style="1" customWidth="1"/>
    <col min="14444" max="14444" width="11.140625" style="1" customWidth="1"/>
    <col min="14445" max="14445" width="16.140625" style="1" customWidth="1"/>
    <col min="14446" max="14446" width="11.140625" style="1" customWidth="1"/>
    <col min="14447" max="14447" width="16.140625" style="1" customWidth="1"/>
    <col min="14448" max="14448" width="11.140625" style="1" customWidth="1"/>
    <col min="14449" max="14449" width="14.5703125" style="1" customWidth="1"/>
    <col min="14450" max="14450" width="11.140625" style="1" customWidth="1"/>
    <col min="14451" max="14451" width="6.85546875" style="1" bestFit="1" customWidth="1"/>
    <col min="14452" max="14452" width="10.140625" style="1" bestFit="1" customWidth="1"/>
    <col min="14453" max="14453" width="7.42578125" style="1" customWidth="1"/>
    <col min="14454" max="14454" width="10.140625" style="1" bestFit="1" customWidth="1"/>
    <col min="14455" max="14455" width="6.85546875" style="1" bestFit="1" customWidth="1"/>
    <col min="14456" max="14456" width="9.28515625" style="1" customWidth="1"/>
    <col min="14457" max="14457" width="6.85546875" style="1" bestFit="1" customWidth="1"/>
    <col min="14458" max="14458" width="9.28515625" style="1" customWidth="1"/>
    <col min="14459" max="14459" width="11.140625" style="1" bestFit="1" customWidth="1"/>
    <col min="14460" max="14460" width="13.85546875" style="1" bestFit="1" customWidth="1"/>
    <col min="14461" max="14461" width="11.140625" style="1" customWidth="1"/>
    <col min="14462" max="14462" width="6.85546875" style="1" customWidth="1"/>
    <col min="14463" max="14463" width="9.140625" style="1"/>
    <col min="14464" max="14464" width="11.85546875" style="1" customWidth="1"/>
    <col min="14465" max="14465" width="12.140625" style="1" customWidth="1"/>
    <col min="14466" max="14466" width="15.7109375" style="1" customWidth="1"/>
    <col min="14467" max="14467" width="13.42578125" style="1" customWidth="1"/>
    <col min="14468" max="14468" width="11.7109375" style="1" customWidth="1"/>
    <col min="14469" max="14469" width="10.7109375" style="1" customWidth="1"/>
    <col min="14470" max="14475" width="9.140625" style="1"/>
    <col min="14476" max="14476" width="10.5703125" style="1" customWidth="1"/>
    <col min="14477" max="14477" width="10.7109375" style="1" customWidth="1"/>
    <col min="14478" max="14478" width="9.85546875" style="1" customWidth="1"/>
    <col min="14479" max="14479" width="9.140625" style="1"/>
    <col min="14480" max="14480" width="11.7109375" style="1" customWidth="1"/>
    <col min="14481" max="14481" width="12" style="1" customWidth="1"/>
    <col min="14482" max="14697" width="9.140625" style="1"/>
    <col min="14698" max="14698" width="19.42578125" style="1" customWidth="1"/>
    <col min="14699" max="14699" width="14.7109375" style="1" customWidth="1"/>
    <col min="14700" max="14700" width="11.140625" style="1" customWidth="1"/>
    <col min="14701" max="14701" width="16.140625" style="1" customWidth="1"/>
    <col min="14702" max="14702" width="11.140625" style="1" customWidth="1"/>
    <col min="14703" max="14703" width="16.140625" style="1" customWidth="1"/>
    <col min="14704" max="14704" width="11.140625" style="1" customWidth="1"/>
    <col min="14705" max="14705" width="14.5703125" style="1" customWidth="1"/>
    <col min="14706" max="14706" width="11.140625" style="1" customWidth="1"/>
    <col min="14707" max="14707" width="6.85546875" style="1" bestFit="1" customWidth="1"/>
    <col min="14708" max="14708" width="10.140625" style="1" bestFit="1" customWidth="1"/>
    <col min="14709" max="14709" width="7.42578125" style="1" customWidth="1"/>
    <col min="14710" max="14710" width="10.140625" style="1" bestFit="1" customWidth="1"/>
    <col min="14711" max="14711" width="6.85546875" style="1" bestFit="1" customWidth="1"/>
    <col min="14712" max="14712" width="9.28515625" style="1" customWidth="1"/>
    <col min="14713" max="14713" width="6.85546875" style="1" bestFit="1" customWidth="1"/>
    <col min="14714" max="14714" width="9.28515625" style="1" customWidth="1"/>
    <col min="14715" max="14715" width="11.140625" style="1" bestFit="1" customWidth="1"/>
    <col min="14716" max="14716" width="13.85546875" style="1" bestFit="1" customWidth="1"/>
    <col min="14717" max="14717" width="11.140625" style="1" customWidth="1"/>
    <col min="14718" max="14718" width="6.85546875" style="1" customWidth="1"/>
    <col min="14719" max="14719" width="9.140625" style="1"/>
    <col min="14720" max="14720" width="11.85546875" style="1" customWidth="1"/>
    <col min="14721" max="14721" width="12.140625" style="1" customWidth="1"/>
    <col min="14722" max="14722" width="15.7109375" style="1" customWidth="1"/>
    <col min="14723" max="14723" width="13.42578125" style="1" customWidth="1"/>
    <col min="14724" max="14724" width="11.7109375" style="1" customWidth="1"/>
    <col min="14725" max="14725" width="10.7109375" style="1" customWidth="1"/>
    <col min="14726" max="14731" width="9.140625" style="1"/>
    <col min="14732" max="14732" width="10.5703125" style="1" customWidth="1"/>
    <col min="14733" max="14733" width="10.7109375" style="1" customWidth="1"/>
    <col min="14734" max="14734" width="9.85546875" style="1" customWidth="1"/>
    <col min="14735" max="14735" width="9.140625" style="1"/>
    <col min="14736" max="14736" width="11.7109375" style="1" customWidth="1"/>
    <col min="14737" max="14737" width="12" style="1" customWidth="1"/>
    <col min="14738" max="14953" width="9.140625" style="1"/>
    <col min="14954" max="14954" width="19.42578125" style="1" customWidth="1"/>
    <col min="14955" max="14955" width="14.7109375" style="1" customWidth="1"/>
    <col min="14956" max="14956" width="11.140625" style="1" customWidth="1"/>
    <col min="14957" max="14957" width="16.140625" style="1" customWidth="1"/>
    <col min="14958" max="14958" width="11.140625" style="1" customWidth="1"/>
    <col min="14959" max="14959" width="16.140625" style="1" customWidth="1"/>
    <col min="14960" max="14960" width="11.140625" style="1" customWidth="1"/>
    <col min="14961" max="14961" width="14.5703125" style="1" customWidth="1"/>
    <col min="14962" max="14962" width="11.140625" style="1" customWidth="1"/>
    <col min="14963" max="14963" width="6.85546875" style="1" bestFit="1" customWidth="1"/>
    <col min="14964" max="14964" width="10.140625" style="1" bestFit="1" customWidth="1"/>
    <col min="14965" max="14965" width="7.42578125" style="1" customWidth="1"/>
    <col min="14966" max="14966" width="10.140625" style="1" bestFit="1" customWidth="1"/>
    <col min="14967" max="14967" width="6.85546875" style="1" bestFit="1" customWidth="1"/>
    <col min="14968" max="14968" width="9.28515625" style="1" customWidth="1"/>
    <col min="14969" max="14969" width="6.85546875" style="1" bestFit="1" customWidth="1"/>
    <col min="14970" max="14970" width="9.28515625" style="1" customWidth="1"/>
    <col min="14971" max="14971" width="11.140625" style="1" bestFit="1" customWidth="1"/>
    <col min="14972" max="14972" width="13.85546875" style="1" bestFit="1" customWidth="1"/>
    <col min="14973" max="14973" width="11.140625" style="1" customWidth="1"/>
    <col min="14974" max="14974" width="6.85546875" style="1" customWidth="1"/>
    <col min="14975" max="14975" width="9.140625" style="1"/>
    <col min="14976" max="14976" width="11.85546875" style="1" customWidth="1"/>
    <col min="14977" max="14977" width="12.140625" style="1" customWidth="1"/>
    <col min="14978" max="14978" width="15.7109375" style="1" customWidth="1"/>
    <col min="14979" max="14979" width="13.42578125" style="1" customWidth="1"/>
    <col min="14980" max="14980" width="11.7109375" style="1" customWidth="1"/>
    <col min="14981" max="14981" width="10.7109375" style="1" customWidth="1"/>
    <col min="14982" max="14987" width="9.140625" style="1"/>
    <col min="14988" max="14988" width="10.5703125" style="1" customWidth="1"/>
    <col min="14989" max="14989" width="10.7109375" style="1" customWidth="1"/>
    <col min="14990" max="14990" width="9.85546875" style="1" customWidth="1"/>
    <col min="14991" max="14991" width="9.140625" style="1"/>
    <col min="14992" max="14992" width="11.7109375" style="1" customWidth="1"/>
    <col min="14993" max="14993" width="12" style="1" customWidth="1"/>
    <col min="14994" max="15209" width="9.140625" style="1"/>
    <col min="15210" max="15210" width="19.42578125" style="1" customWidth="1"/>
    <col min="15211" max="15211" width="14.7109375" style="1" customWidth="1"/>
    <col min="15212" max="15212" width="11.140625" style="1" customWidth="1"/>
    <col min="15213" max="15213" width="16.140625" style="1" customWidth="1"/>
    <col min="15214" max="15214" width="11.140625" style="1" customWidth="1"/>
    <col min="15215" max="15215" width="16.140625" style="1" customWidth="1"/>
    <col min="15216" max="15216" width="11.140625" style="1" customWidth="1"/>
    <col min="15217" max="15217" width="14.5703125" style="1" customWidth="1"/>
    <col min="15218" max="15218" width="11.140625" style="1" customWidth="1"/>
    <col min="15219" max="15219" width="6.85546875" style="1" bestFit="1" customWidth="1"/>
    <col min="15220" max="15220" width="10.140625" style="1" bestFit="1" customWidth="1"/>
    <col min="15221" max="15221" width="7.42578125" style="1" customWidth="1"/>
    <col min="15222" max="15222" width="10.140625" style="1" bestFit="1" customWidth="1"/>
    <col min="15223" max="15223" width="6.85546875" style="1" bestFit="1" customWidth="1"/>
    <col min="15224" max="15224" width="9.28515625" style="1" customWidth="1"/>
    <col min="15225" max="15225" width="6.85546875" style="1" bestFit="1" customWidth="1"/>
    <col min="15226" max="15226" width="9.28515625" style="1" customWidth="1"/>
    <col min="15227" max="15227" width="11.140625" style="1" bestFit="1" customWidth="1"/>
    <col min="15228" max="15228" width="13.85546875" style="1" bestFit="1" customWidth="1"/>
    <col min="15229" max="15229" width="11.140625" style="1" customWidth="1"/>
    <col min="15230" max="15230" width="6.85546875" style="1" customWidth="1"/>
    <col min="15231" max="15231" width="9.140625" style="1"/>
    <col min="15232" max="15232" width="11.85546875" style="1" customWidth="1"/>
    <col min="15233" max="15233" width="12.140625" style="1" customWidth="1"/>
    <col min="15234" max="15234" width="15.7109375" style="1" customWidth="1"/>
    <col min="15235" max="15235" width="13.42578125" style="1" customWidth="1"/>
    <col min="15236" max="15236" width="11.7109375" style="1" customWidth="1"/>
    <col min="15237" max="15237" width="10.7109375" style="1" customWidth="1"/>
    <col min="15238" max="15243" width="9.140625" style="1"/>
    <col min="15244" max="15244" width="10.5703125" style="1" customWidth="1"/>
    <col min="15245" max="15245" width="10.7109375" style="1" customWidth="1"/>
    <col min="15246" max="15246" width="9.85546875" style="1" customWidth="1"/>
    <col min="15247" max="15247" width="9.140625" style="1"/>
    <col min="15248" max="15248" width="11.7109375" style="1" customWidth="1"/>
    <col min="15249" max="15249" width="12" style="1" customWidth="1"/>
    <col min="15250" max="15465" width="9.140625" style="1"/>
    <col min="15466" max="15466" width="19.42578125" style="1" customWidth="1"/>
    <col min="15467" max="15467" width="14.7109375" style="1" customWidth="1"/>
    <col min="15468" max="15468" width="11.140625" style="1" customWidth="1"/>
    <col min="15469" max="15469" width="16.140625" style="1" customWidth="1"/>
    <col min="15470" max="15470" width="11.140625" style="1" customWidth="1"/>
    <col min="15471" max="15471" width="16.140625" style="1" customWidth="1"/>
    <col min="15472" max="15472" width="11.140625" style="1" customWidth="1"/>
    <col min="15473" max="15473" width="14.5703125" style="1" customWidth="1"/>
    <col min="15474" max="15474" width="11.140625" style="1" customWidth="1"/>
    <col min="15475" max="15475" width="6.85546875" style="1" bestFit="1" customWidth="1"/>
    <col min="15476" max="15476" width="10.140625" style="1" bestFit="1" customWidth="1"/>
    <col min="15477" max="15477" width="7.42578125" style="1" customWidth="1"/>
    <col min="15478" max="15478" width="10.140625" style="1" bestFit="1" customWidth="1"/>
    <col min="15479" max="15479" width="6.85546875" style="1" bestFit="1" customWidth="1"/>
    <col min="15480" max="15480" width="9.28515625" style="1" customWidth="1"/>
    <col min="15481" max="15481" width="6.85546875" style="1" bestFit="1" customWidth="1"/>
    <col min="15482" max="15482" width="9.28515625" style="1" customWidth="1"/>
    <col min="15483" max="15483" width="11.140625" style="1" bestFit="1" customWidth="1"/>
    <col min="15484" max="15484" width="13.85546875" style="1" bestFit="1" customWidth="1"/>
    <col min="15485" max="15485" width="11.140625" style="1" customWidth="1"/>
    <col min="15486" max="15486" width="6.85546875" style="1" customWidth="1"/>
    <col min="15487" max="15487" width="9.140625" style="1"/>
    <col min="15488" max="15488" width="11.85546875" style="1" customWidth="1"/>
    <col min="15489" max="15489" width="12.140625" style="1" customWidth="1"/>
    <col min="15490" max="15490" width="15.7109375" style="1" customWidth="1"/>
    <col min="15491" max="15491" width="13.42578125" style="1" customWidth="1"/>
    <col min="15492" max="15492" width="11.7109375" style="1" customWidth="1"/>
    <col min="15493" max="15493" width="10.7109375" style="1" customWidth="1"/>
    <col min="15494" max="15499" width="9.140625" style="1"/>
    <col min="15500" max="15500" width="10.5703125" style="1" customWidth="1"/>
    <col min="15501" max="15501" width="10.7109375" style="1" customWidth="1"/>
    <col min="15502" max="15502" width="9.85546875" style="1" customWidth="1"/>
    <col min="15503" max="15503" width="9.140625" style="1"/>
    <col min="15504" max="15504" width="11.7109375" style="1" customWidth="1"/>
    <col min="15505" max="15505" width="12" style="1" customWidth="1"/>
    <col min="15506" max="15721" width="9.140625" style="1"/>
    <col min="15722" max="15722" width="19.42578125" style="1" customWidth="1"/>
    <col min="15723" max="15723" width="14.7109375" style="1" customWidth="1"/>
    <col min="15724" max="15724" width="11.140625" style="1" customWidth="1"/>
    <col min="15725" max="15725" width="16.140625" style="1" customWidth="1"/>
    <col min="15726" max="15726" width="11.140625" style="1" customWidth="1"/>
    <col min="15727" max="15727" width="16.140625" style="1" customWidth="1"/>
    <col min="15728" max="15728" width="11.140625" style="1" customWidth="1"/>
    <col min="15729" max="15729" width="14.5703125" style="1" customWidth="1"/>
    <col min="15730" max="15730" width="11.140625" style="1" customWidth="1"/>
    <col min="15731" max="15731" width="6.85546875" style="1" bestFit="1" customWidth="1"/>
    <col min="15732" max="15732" width="10.140625" style="1" bestFit="1" customWidth="1"/>
    <col min="15733" max="15733" width="7.42578125" style="1" customWidth="1"/>
    <col min="15734" max="15734" width="10.140625" style="1" bestFit="1" customWidth="1"/>
    <col min="15735" max="15735" width="6.85546875" style="1" bestFit="1" customWidth="1"/>
    <col min="15736" max="15736" width="9.28515625" style="1" customWidth="1"/>
    <col min="15737" max="15737" width="6.85546875" style="1" bestFit="1" customWidth="1"/>
    <col min="15738" max="15738" width="9.28515625" style="1" customWidth="1"/>
    <col min="15739" max="15739" width="11.140625" style="1" bestFit="1" customWidth="1"/>
    <col min="15740" max="15740" width="13.85546875" style="1" bestFit="1" customWidth="1"/>
    <col min="15741" max="15741" width="11.140625" style="1" customWidth="1"/>
    <col min="15742" max="15742" width="6.85546875" style="1" customWidth="1"/>
    <col min="15743" max="15743" width="9.140625" style="1"/>
    <col min="15744" max="15744" width="11.85546875" style="1" customWidth="1"/>
    <col min="15745" max="15745" width="12.140625" style="1" customWidth="1"/>
    <col min="15746" max="15746" width="15.7109375" style="1" customWidth="1"/>
    <col min="15747" max="15747" width="13.42578125" style="1" customWidth="1"/>
    <col min="15748" max="15748" width="11.7109375" style="1" customWidth="1"/>
    <col min="15749" max="15749" width="10.7109375" style="1" customWidth="1"/>
    <col min="15750" max="15755" width="9.140625" style="1"/>
    <col min="15756" max="15756" width="10.5703125" style="1" customWidth="1"/>
    <col min="15757" max="15757" width="10.7109375" style="1" customWidth="1"/>
    <col min="15758" max="15758" width="9.85546875" style="1" customWidth="1"/>
    <col min="15759" max="15759" width="9.140625" style="1"/>
    <col min="15760" max="15760" width="11.7109375" style="1" customWidth="1"/>
    <col min="15761" max="15761" width="12" style="1" customWidth="1"/>
    <col min="15762" max="15977" width="9.140625" style="1"/>
    <col min="15978" max="15978" width="19.42578125" style="1" customWidth="1"/>
    <col min="15979" max="15979" width="14.7109375" style="1" customWidth="1"/>
    <col min="15980" max="15980" width="11.140625" style="1" customWidth="1"/>
    <col min="15981" max="15981" width="16.140625" style="1" customWidth="1"/>
    <col min="15982" max="15982" width="11.140625" style="1" customWidth="1"/>
    <col min="15983" max="15983" width="16.140625" style="1" customWidth="1"/>
    <col min="15984" max="15984" width="11.140625" style="1" customWidth="1"/>
    <col min="15985" max="15985" width="14.5703125" style="1" customWidth="1"/>
    <col min="15986" max="15986" width="11.140625" style="1" customWidth="1"/>
    <col min="15987" max="15987" width="6.85546875" style="1" bestFit="1" customWidth="1"/>
    <col min="15988" max="15988" width="10.140625" style="1" bestFit="1" customWidth="1"/>
    <col min="15989" max="15989" width="7.42578125" style="1" customWidth="1"/>
    <col min="15990" max="15990" width="10.140625" style="1" bestFit="1" customWidth="1"/>
    <col min="15991" max="15991" width="6.85546875" style="1" bestFit="1" customWidth="1"/>
    <col min="15992" max="15992" width="9.28515625" style="1" customWidth="1"/>
    <col min="15993" max="15993" width="6.85546875" style="1" bestFit="1" customWidth="1"/>
    <col min="15994" max="15994" width="9.28515625" style="1" customWidth="1"/>
    <col min="15995" max="15995" width="11.140625" style="1" bestFit="1" customWidth="1"/>
    <col min="15996" max="15996" width="13.85546875" style="1" bestFit="1" customWidth="1"/>
    <col min="15997" max="15997" width="11.140625" style="1" customWidth="1"/>
    <col min="15998" max="15998" width="6.85546875" style="1" customWidth="1"/>
    <col min="15999" max="15999" width="9.140625" style="1"/>
    <col min="16000" max="16000" width="11.85546875" style="1" customWidth="1"/>
    <col min="16001" max="16001" width="12.140625" style="1" customWidth="1"/>
    <col min="16002" max="16002" width="15.7109375" style="1" customWidth="1"/>
    <col min="16003" max="16003" width="13.42578125" style="1" customWidth="1"/>
    <col min="16004" max="16004" width="11.7109375" style="1" customWidth="1"/>
    <col min="16005" max="16005" width="10.7109375" style="1" customWidth="1"/>
    <col min="16006" max="16011" width="9.140625" style="1"/>
    <col min="16012" max="16012" width="10.5703125" style="1" customWidth="1"/>
    <col min="16013" max="16013" width="10.7109375" style="1" customWidth="1"/>
    <col min="16014" max="16014" width="9.85546875" style="1" customWidth="1"/>
    <col min="16015" max="16015" width="9.140625" style="1"/>
    <col min="16016" max="16016" width="11.7109375" style="1" customWidth="1"/>
    <col min="16017" max="16017" width="12" style="1" customWidth="1"/>
    <col min="16018" max="16384" width="9.140625" style="1"/>
  </cols>
  <sheetData>
    <row r="1" spans="1:16" ht="9.75" customHeight="1"/>
    <row r="2" spans="1:16" s="5" customFormat="1" ht="15.6" customHeight="1">
      <c r="B2" s="6"/>
      <c r="C2" s="4"/>
      <c r="D2" s="7"/>
      <c r="E2" s="4"/>
      <c r="G2" s="4"/>
      <c r="I2" s="4"/>
      <c r="J2" s="8"/>
      <c r="K2" s="4"/>
    </row>
    <row r="3" spans="1:16" s="5" customFormat="1">
      <c r="B3" s="6"/>
      <c r="C3" s="9"/>
      <c r="D3" s="7"/>
      <c r="E3" s="9"/>
      <c r="F3" s="10"/>
      <c r="G3" s="9"/>
      <c r="H3" s="10"/>
      <c r="I3" s="11"/>
      <c r="J3" s="10"/>
      <c r="K3" s="12"/>
      <c r="L3" s="10"/>
    </row>
    <row r="4" spans="1:16" s="5" customFormat="1" ht="19.149999999999999" customHeight="1">
      <c r="B4" s="6"/>
      <c r="C4" s="9"/>
      <c r="D4" s="10"/>
      <c r="E4" s="9"/>
      <c r="F4" s="13"/>
      <c r="G4" s="9"/>
      <c r="H4" s="13"/>
      <c r="I4" s="9"/>
      <c r="J4" s="13"/>
      <c r="K4" s="9"/>
      <c r="L4" s="13"/>
    </row>
    <row r="5" spans="1:16" ht="24" customHeight="1">
      <c r="B5" s="14"/>
      <c r="C5" s="91" t="s">
        <v>305</v>
      </c>
      <c r="D5" s="92"/>
      <c r="E5" s="92"/>
      <c r="F5" s="92"/>
      <c r="G5" s="92"/>
      <c r="H5" s="92"/>
      <c r="I5" s="92"/>
      <c r="J5" s="93"/>
      <c r="K5" s="94" t="s">
        <v>297</v>
      </c>
      <c r="L5" s="95"/>
      <c r="M5" s="100" t="s">
        <v>298</v>
      </c>
      <c r="N5" s="101"/>
      <c r="O5" s="80" t="s">
        <v>301</v>
      </c>
    </row>
    <row r="6" spans="1:16" ht="24" customHeight="1">
      <c r="B6" s="15"/>
      <c r="C6" s="87" t="s">
        <v>293</v>
      </c>
      <c r="D6" s="88"/>
      <c r="E6" s="83" t="s">
        <v>294</v>
      </c>
      <c r="F6" s="84"/>
      <c r="G6" s="83" t="s">
        <v>295</v>
      </c>
      <c r="H6" s="84"/>
      <c r="I6" s="83" t="s">
        <v>296</v>
      </c>
      <c r="J6" s="84"/>
      <c r="K6" s="96"/>
      <c r="L6" s="97"/>
      <c r="M6" s="102"/>
      <c r="N6" s="103"/>
      <c r="O6" s="81"/>
    </row>
    <row r="7" spans="1:16" ht="22.5" customHeight="1">
      <c r="B7" s="16"/>
      <c r="C7" s="89"/>
      <c r="D7" s="90"/>
      <c r="E7" s="85"/>
      <c r="F7" s="86"/>
      <c r="G7" s="85"/>
      <c r="H7" s="86"/>
      <c r="I7" s="85"/>
      <c r="J7" s="86"/>
      <c r="K7" s="98"/>
      <c r="L7" s="99"/>
      <c r="M7" s="104"/>
      <c r="N7" s="105"/>
      <c r="O7" s="81"/>
    </row>
    <row r="8" spans="1:16" ht="27" customHeight="1">
      <c r="B8" s="17"/>
      <c r="C8" s="42" t="s">
        <v>300</v>
      </c>
      <c r="D8" s="43" t="s">
        <v>0</v>
      </c>
      <c r="E8" s="42" t="s">
        <v>300</v>
      </c>
      <c r="F8" s="43" t="s">
        <v>0</v>
      </c>
      <c r="G8" s="42" t="s">
        <v>300</v>
      </c>
      <c r="H8" s="43" t="s">
        <v>0</v>
      </c>
      <c r="I8" s="42" t="s">
        <v>300</v>
      </c>
      <c r="J8" s="43" t="s">
        <v>0</v>
      </c>
      <c r="K8" s="39" t="s">
        <v>300</v>
      </c>
      <c r="L8" s="40" t="s">
        <v>0</v>
      </c>
      <c r="M8" s="38" t="s">
        <v>299</v>
      </c>
      <c r="N8" s="41" t="s">
        <v>0</v>
      </c>
      <c r="O8" s="82"/>
    </row>
    <row r="9" spans="1:16">
      <c r="B9" s="18" t="s">
        <v>1</v>
      </c>
      <c r="M9" s="19"/>
      <c r="N9" s="19"/>
      <c r="O9" s="46"/>
    </row>
    <row r="10" spans="1:16">
      <c r="A10" s="1">
        <v>5101</v>
      </c>
      <c r="B10" s="20" t="s">
        <v>2</v>
      </c>
      <c r="C10" s="29">
        <v>-16</v>
      </c>
      <c r="D10" s="21">
        <v>-5152</v>
      </c>
      <c r="E10" s="29">
        <v>0</v>
      </c>
      <c r="F10" s="21">
        <v>0</v>
      </c>
      <c r="G10" s="29">
        <v>-3</v>
      </c>
      <c r="H10" s="21">
        <v>-174</v>
      </c>
      <c r="I10" s="29">
        <v>13</v>
      </c>
      <c r="J10" s="21">
        <v>767</v>
      </c>
      <c r="K10" s="29">
        <v>11</v>
      </c>
      <c r="L10" s="51">
        <v>31141</v>
      </c>
      <c r="M10" s="29">
        <v>0</v>
      </c>
      <c r="N10" s="53">
        <v>0</v>
      </c>
      <c r="O10" s="46">
        <f>N10+L10+J10+H10+F10+D10</f>
        <v>26582</v>
      </c>
      <c r="P10" s="23"/>
    </row>
    <row r="11" spans="1:16">
      <c r="A11" s="1">
        <v>5102</v>
      </c>
      <c r="B11" s="20" t="s">
        <v>3</v>
      </c>
      <c r="C11" s="29">
        <v>32</v>
      </c>
      <c r="D11" s="21">
        <v>10304</v>
      </c>
      <c r="E11" s="29">
        <v>0</v>
      </c>
      <c r="F11" s="21">
        <v>0</v>
      </c>
      <c r="G11" s="29">
        <v>-4</v>
      </c>
      <c r="H11" s="21">
        <v>-232</v>
      </c>
      <c r="I11" s="29">
        <v>-38</v>
      </c>
      <c r="J11" s="21">
        <v>-2242</v>
      </c>
      <c r="K11" s="29">
        <v>3</v>
      </c>
      <c r="L11" s="21">
        <v>8493</v>
      </c>
      <c r="M11" s="45">
        <v>0</v>
      </c>
      <c r="N11" s="21">
        <v>0</v>
      </c>
      <c r="O11" s="46">
        <f t="shared" ref="O11:O23" si="0">N11+L11+J11+H11+F11+D11</f>
        <v>16323</v>
      </c>
      <c r="P11" s="23"/>
    </row>
    <row r="12" spans="1:16">
      <c r="A12" s="1">
        <v>5103</v>
      </c>
      <c r="B12" s="20" t="s">
        <v>4</v>
      </c>
      <c r="C12" s="29">
        <v>-37</v>
      </c>
      <c r="D12" s="21">
        <v>-11914</v>
      </c>
      <c r="E12" s="29">
        <v>14</v>
      </c>
      <c r="F12" s="21">
        <v>4662</v>
      </c>
      <c r="G12" s="29">
        <v>0</v>
      </c>
      <c r="H12" s="21">
        <v>0</v>
      </c>
      <c r="I12" s="29">
        <v>71</v>
      </c>
      <c r="J12" s="21">
        <v>4189</v>
      </c>
      <c r="K12" s="29">
        <v>-1</v>
      </c>
      <c r="L12" s="21">
        <v>-2831</v>
      </c>
      <c r="M12" s="29">
        <v>0</v>
      </c>
      <c r="N12" s="21">
        <v>0</v>
      </c>
      <c r="O12" s="46">
        <f t="shared" si="0"/>
        <v>-5894</v>
      </c>
      <c r="P12" s="23"/>
    </row>
    <row r="13" spans="1:16">
      <c r="A13" s="1">
        <v>5104</v>
      </c>
      <c r="B13" s="20" t="s">
        <v>5</v>
      </c>
      <c r="C13" s="29">
        <v>9</v>
      </c>
      <c r="D13" s="21">
        <v>2898</v>
      </c>
      <c r="E13" s="29">
        <v>0</v>
      </c>
      <c r="F13" s="21">
        <v>0</v>
      </c>
      <c r="G13" s="29">
        <v>0</v>
      </c>
      <c r="H13" s="21">
        <v>0</v>
      </c>
      <c r="I13" s="29">
        <v>7</v>
      </c>
      <c r="J13" s="21">
        <v>413</v>
      </c>
      <c r="K13" s="29">
        <v>10</v>
      </c>
      <c r="L13" s="21">
        <v>28310</v>
      </c>
      <c r="M13" s="29">
        <v>0</v>
      </c>
      <c r="N13" s="21">
        <v>0</v>
      </c>
      <c r="O13" s="46">
        <f t="shared" si="0"/>
        <v>31621</v>
      </c>
      <c r="P13" s="23"/>
    </row>
    <row r="14" spans="1:16">
      <c r="A14" s="1">
        <v>5105</v>
      </c>
      <c r="B14" s="20" t="s">
        <v>6</v>
      </c>
      <c r="C14" s="29">
        <v>-14</v>
      </c>
      <c r="D14" s="21">
        <v>-4508</v>
      </c>
      <c r="E14" s="29">
        <v>-7</v>
      </c>
      <c r="F14" s="21">
        <v>-2331</v>
      </c>
      <c r="G14" s="29">
        <v>0</v>
      </c>
      <c r="H14" s="21">
        <v>0</v>
      </c>
      <c r="I14" s="29">
        <v>0</v>
      </c>
      <c r="J14" s="21">
        <v>0</v>
      </c>
      <c r="K14" s="29">
        <v>0</v>
      </c>
      <c r="L14" s="21">
        <v>0</v>
      </c>
      <c r="M14" s="29">
        <v>0</v>
      </c>
      <c r="N14" s="21">
        <v>0</v>
      </c>
      <c r="O14" s="46">
        <f t="shared" si="0"/>
        <v>-6839</v>
      </c>
      <c r="P14" s="23"/>
    </row>
    <row r="15" spans="1:16">
      <c r="A15" s="1">
        <v>5106</v>
      </c>
      <c r="B15" s="20" t="s">
        <v>7</v>
      </c>
      <c r="C15" s="29">
        <v>-10</v>
      </c>
      <c r="D15" s="21">
        <v>-3220</v>
      </c>
      <c r="E15" s="29">
        <v>0</v>
      </c>
      <c r="F15" s="21">
        <v>0</v>
      </c>
      <c r="G15" s="29">
        <v>0</v>
      </c>
      <c r="H15" s="21">
        <v>0</v>
      </c>
      <c r="I15" s="29">
        <v>2</v>
      </c>
      <c r="J15" s="21">
        <v>118</v>
      </c>
      <c r="K15" s="29">
        <v>0</v>
      </c>
      <c r="L15" s="21">
        <v>0</v>
      </c>
      <c r="M15" s="29">
        <v>0</v>
      </c>
      <c r="N15" s="21">
        <v>0</v>
      </c>
      <c r="O15" s="46">
        <f t="shared" si="0"/>
        <v>-3102</v>
      </c>
      <c r="P15" s="23"/>
    </row>
    <row r="16" spans="1:16">
      <c r="A16" s="1">
        <v>5107</v>
      </c>
      <c r="B16" s="20" t="s">
        <v>8</v>
      </c>
      <c r="C16" s="29">
        <v>-11</v>
      </c>
      <c r="D16" s="21">
        <v>-3542</v>
      </c>
      <c r="E16" s="29">
        <v>11</v>
      </c>
      <c r="F16" s="21">
        <v>3663</v>
      </c>
      <c r="G16" s="29">
        <v>0</v>
      </c>
      <c r="H16" s="21">
        <v>0</v>
      </c>
      <c r="I16" s="29">
        <v>14</v>
      </c>
      <c r="J16" s="21">
        <v>826</v>
      </c>
      <c r="K16" s="29">
        <v>5</v>
      </c>
      <c r="L16" s="21">
        <v>14155</v>
      </c>
      <c r="M16" s="29">
        <v>0</v>
      </c>
      <c r="N16" s="21">
        <v>0</v>
      </c>
      <c r="O16" s="46">
        <f t="shared" si="0"/>
        <v>15102</v>
      </c>
      <c r="P16" s="23"/>
    </row>
    <row r="17" spans="1:16">
      <c r="A17" s="1">
        <v>5108</v>
      </c>
      <c r="B17" s="20" t="s">
        <v>9</v>
      </c>
      <c r="C17" s="29">
        <v>-27</v>
      </c>
      <c r="D17" s="21">
        <v>-8694</v>
      </c>
      <c r="E17" s="29">
        <v>0</v>
      </c>
      <c r="F17" s="21">
        <v>0</v>
      </c>
      <c r="G17" s="29">
        <v>0</v>
      </c>
      <c r="H17" s="21">
        <v>0</v>
      </c>
      <c r="I17" s="29">
        <v>10</v>
      </c>
      <c r="J17" s="21">
        <v>590</v>
      </c>
      <c r="K17" s="29">
        <v>26</v>
      </c>
      <c r="L17" s="21">
        <v>73606</v>
      </c>
      <c r="M17" s="29">
        <v>0</v>
      </c>
      <c r="N17" s="21">
        <v>0</v>
      </c>
      <c r="O17" s="46">
        <f t="shared" si="0"/>
        <v>65502</v>
      </c>
      <c r="P17" s="23"/>
    </row>
    <row r="18" spans="1:16">
      <c r="A18" s="1">
        <v>5109</v>
      </c>
      <c r="B18" s="20" t="s">
        <v>10</v>
      </c>
      <c r="C18" s="29">
        <v>2</v>
      </c>
      <c r="D18" s="21">
        <v>644</v>
      </c>
      <c r="E18" s="29">
        <v>0</v>
      </c>
      <c r="F18" s="21">
        <v>0</v>
      </c>
      <c r="G18" s="29">
        <v>0</v>
      </c>
      <c r="H18" s="21">
        <v>0</v>
      </c>
      <c r="I18" s="29">
        <v>-11</v>
      </c>
      <c r="J18" s="21">
        <v>-649</v>
      </c>
      <c r="K18" s="29">
        <v>5</v>
      </c>
      <c r="L18" s="21">
        <v>14155</v>
      </c>
      <c r="M18" s="29">
        <v>0</v>
      </c>
      <c r="N18" s="21">
        <v>0</v>
      </c>
      <c r="O18" s="46">
        <f t="shared" si="0"/>
        <v>14150</v>
      </c>
      <c r="P18" s="23"/>
    </row>
    <row r="19" spans="1:16">
      <c r="A19" s="1">
        <v>5110</v>
      </c>
      <c r="B19" s="20" t="s">
        <v>11</v>
      </c>
      <c r="C19" s="29">
        <v>-10</v>
      </c>
      <c r="D19" s="21">
        <v>-3220</v>
      </c>
      <c r="E19" s="29">
        <v>0</v>
      </c>
      <c r="F19" s="21">
        <v>0</v>
      </c>
      <c r="G19" s="29">
        <v>0</v>
      </c>
      <c r="H19" s="21">
        <v>0</v>
      </c>
      <c r="I19" s="29">
        <v>-34</v>
      </c>
      <c r="J19" s="21">
        <v>-2006</v>
      </c>
      <c r="K19" s="29">
        <v>2</v>
      </c>
      <c r="L19" s="21">
        <v>5662</v>
      </c>
      <c r="M19" s="29">
        <v>0</v>
      </c>
      <c r="N19" s="21">
        <v>0</v>
      </c>
      <c r="O19" s="46">
        <f t="shared" si="0"/>
        <v>436</v>
      </c>
      <c r="P19" s="23"/>
    </row>
    <row r="20" spans="1:16">
      <c r="A20" s="1">
        <v>5111</v>
      </c>
      <c r="B20" s="20" t="s">
        <v>12</v>
      </c>
      <c r="C20" s="29">
        <v>-12</v>
      </c>
      <c r="D20" s="21">
        <v>-3864</v>
      </c>
      <c r="E20" s="29">
        <v>0</v>
      </c>
      <c r="F20" s="21">
        <v>0</v>
      </c>
      <c r="G20" s="29">
        <v>0</v>
      </c>
      <c r="H20" s="21">
        <v>0</v>
      </c>
      <c r="I20" s="29">
        <v>-7</v>
      </c>
      <c r="J20" s="21">
        <v>-413</v>
      </c>
      <c r="K20" s="29">
        <v>20</v>
      </c>
      <c r="L20" s="21">
        <v>56620</v>
      </c>
      <c r="M20" s="29">
        <v>0</v>
      </c>
      <c r="N20" s="21">
        <v>0</v>
      </c>
      <c r="O20" s="46">
        <f t="shared" si="0"/>
        <v>52343</v>
      </c>
      <c r="P20" s="23"/>
    </row>
    <row r="21" spans="1:16">
      <c r="A21" s="1">
        <v>5112</v>
      </c>
      <c r="B21" s="20" t="s">
        <v>13</v>
      </c>
      <c r="C21" s="29">
        <v>7</v>
      </c>
      <c r="D21" s="21">
        <v>2254</v>
      </c>
      <c r="E21" s="29">
        <v>0</v>
      </c>
      <c r="F21" s="21">
        <v>0</v>
      </c>
      <c r="G21" s="29">
        <v>0</v>
      </c>
      <c r="H21" s="21">
        <v>0</v>
      </c>
      <c r="I21" s="29">
        <v>-11</v>
      </c>
      <c r="J21" s="21">
        <v>-649</v>
      </c>
      <c r="K21" s="29">
        <v>7</v>
      </c>
      <c r="L21" s="21">
        <v>19817</v>
      </c>
      <c r="M21" s="29">
        <v>0</v>
      </c>
      <c r="N21" s="21">
        <v>0</v>
      </c>
      <c r="O21" s="46">
        <f t="shared" si="0"/>
        <v>21422</v>
      </c>
      <c r="P21" s="23"/>
    </row>
    <row r="22" spans="1:16">
      <c r="A22" s="1">
        <v>5113</v>
      </c>
      <c r="B22" s="20" t="s">
        <v>14</v>
      </c>
      <c r="C22" s="29">
        <v>12</v>
      </c>
      <c r="D22" s="21">
        <v>3864</v>
      </c>
      <c r="E22" s="29">
        <v>0</v>
      </c>
      <c r="F22" s="21">
        <v>0</v>
      </c>
      <c r="G22" s="29">
        <v>0</v>
      </c>
      <c r="H22" s="21">
        <v>0</v>
      </c>
      <c r="I22" s="29">
        <v>-51</v>
      </c>
      <c r="J22" s="21">
        <v>-3009</v>
      </c>
      <c r="K22" s="29">
        <v>-7</v>
      </c>
      <c r="L22" s="21">
        <v>-19817</v>
      </c>
      <c r="M22" s="49">
        <v>0</v>
      </c>
      <c r="N22" s="21">
        <v>0</v>
      </c>
      <c r="O22" s="46">
        <f t="shared" si="0"/>
        <v>-18962</v>
      </c>
      <c r="P22" s="23"/>
    </row>
    <row r="23" spans="1:16">
      <c r="A23" s="1">
        <v>5114</v>
      </c>
      <c r="B23" s="20" t="s">
        <v>15</v>
      </c>
      <c r="C23" s="29">
        <v>5</v>
      </c>
      <c r="D23" s="21">
        <v>1610</v>
      </c>
      <c r="E23" s="29">
        <v>0</v>
      </c>
      <c r="F23" s="21">
        <v>0</v>
      </c>
      <c r="G23" s="29">
        <v>0</v>
      </c>
      <c r="H23" s="21">
        <v>0</v>
      </c>
      <c r="I23" s="29">
        <v>-10</v>
      </c>
      <c r="J23" s="21">
        <v>-590</v>
      </c>
      <c r="K23" s="29">
        <v>-7</v>
      </c>
      <c r="L23" s="51">
        <v>-19817</v>
      </c>
      <c r="M23" s="29">
        <v>1</v>
      </c>
      <c r="N23" s="53">
        <v>17903</v>
      </c>
      <c r="O23" s="46">
        <f t="shared" si="0"/>
        <v>-894</v>
      </c>
      <c r="P23" s="23"/>
    </row>
    <row r="24" spans="1:16">
      <c r="A24" s="1">
        <v>5198</v>
      </c>
      <c r="B24" s="20"/>
      <c r="C24" s="48">
        <f>SUM(C10:C23)</f>
        <v>-70</v>
      </c>
      <c r="D24" s="24">
        <f t="shared" ref="D24:M24" si="1">SUM(D10:D23)</f>
        <v>-22540</v>
      </c>
      <c r="E24" s="48">
        <f t="shared" si="1"/>
        <v>18</v>
      </c>
      <c r="F24" s="24">
        <f t="shared" si="1"/>
        <v>5994</v>
      </c>
      <c r="G24" s="48">
        <f t="shared" si="1"/>
        <v>-7</v>
      </c>
      <c r="H24" s="24">
        <f t="shared" si="1"/>
        <v>-406</v>
      </c>
      <c r="I24" s="48">
        <f t="shared" si="1"/>
        <v>-45</v>
      </c>
      <c r="J24" s="24">
        <f t="shared" si="1"/>
        <v>-2655</v>
      </c>
      <c r="K24" s="48">
        <f t="shared" si="1"/>
        <v>74</v>
      </c>
      <c r="L24" s="24">
        <f t="shared" si="1"/>
        <v>209494</v>
      </c>
      <c r="M24" s="48">
        <f t="shared" si="1"/>
        <v>1</v>
      </c>
      <c r="N24" s="24">
        <f>SUM(N10:N23)</f>
        <v>17903</v>
      </c>
      <c r="O24" s="48">
        <f>SUM(O10:O23)</f>
        <v>207790</v>
      </c>
      <c r="P24" s="23"/>
    </row>
    <row r="25" spans="1:16">
      <c r="A25" s="1">
        <v>5199</v>
      </c>
      <c r="B25" s="20" t="s">
        <v>16</v>
      </c>
      <c r="C25" s="22">
        <f>+'[1]нови натури МОН'!D22</f>
        <v>0</v>
      </c>
      <c r="D25" s="21">
        <f t="shared" ref="D25:D66" si="2">IF(C25&lt;=40,ROUND(C25*D$2,0),ROUND(C25*D$3,0))</f>
        <v>0</v>
      </c>
      <c r="E25" s="29">
        <f>+'[1]нови натури МОН'!J22</f>
        <v>0</v>
      </c>
      <c r="F25" s="21">
        <f t="shared" ref="F25:F66" si="3">ROUND(E25*F$7,0)</f>
        <v>0</v>
      </c>
      <c r="G25" s="29">
        <f>+'[1]нови натури МОН'!M22</f>
        <v>0</v>
      </c>
      <c r="H25" s="21"/>
      <c r="I25" s="22"/>
      <c r="J25" s="21"/>
      <c r="K25" s="29"/>
      <c r="L25" s="51"/>
      <c r="M25" s="29">
        <v>0</v>
      </c>
      <c r="N25" s="53">
        <v>0</v>
      </c>
      <c r="O25" s="46">
        <f t="shared" ref="O25:O38" si="4">N25+L25+J25+H25+F25+D25</f>
        <v>0</v>
      </c>
      <c r="P25" s="23"/>
    </row>
    <row r="26" spans="1:16">
      <c r="A26" s="1">
        <v>5201</v>
      </c>
      <c r="B26" s="20" t="s">
        <v>17</v>
      </c>
      <c r="C26" s="29">
        <v>11</v>
      </c>
      <c r="D26" s="21">
        <v>3542</v>
      </c>
      <c r="E26" s="29">
        <v>0</v>
      </c>
      <c r="F26" s="21">
        <v>0</v>
      </c>
      <c r="G26" s="29">
        <v>22</v>
      </c>
      <c r="H26" s="21">
        <v>1276</v>
      </c>
      <c r="I26" s="29">
        <v>10</v>
      </c>
      <c r="J26" s="21">
        <v>590</v>
      </c>
      <c r="K26" s="29">
        <v>22</v>
      </c>
      <c r="L26" s="21">
        <v>62282</v>
      </c>
      <c r="M26" s="45">
        <v>0</v>
      </c>
      <c r="N26" s="21">
        <v>0</v>
      </c>
      <c r="O26" s="46">
        <f t="shared" si="4"/>
        <v>67690</v>
      </c>
      <c r="P26" s="23"/>
    </row>
    <row r="27" spans="1:16">
      <c r="A27" s="1">
        <v>5202</v>
      </c>
      <c r="B27" s="20" t="s">
        <v>18</v>
      </c>
      <c r="C27" s="29">
        <v>-163</v>
      </c>
      <c r="D27" s="21">
        <v>-52486</v>
      </c>
      <c r="E27" s="29">
        <v>0</v>
      </c>
      <c r="F27" s="21">
        <v>0</v>
      </c>
      <c r="G27" s="29">
        <v>-79</v>
      </c>
      <c r="H27" s="21">
        <v>-4582</v>
      </c>
      <c r="I27" s="29">
        <v>347</v>
      </c>
      <c r="J27" s="21">
        <v>20473</v>
      </c>
      <c r="K27" s="29">
        <v>-53</v>
      </c>
      <c r="L27" s="21">
        <v>-150043</v>
      </c>
      <c r="M27" s="29">
        <v>0</v>
      </c>
      <c r="N27" s="21">
        <v>0</v>
      </c>
      <c r="O27" s="46">
        <f t="shared" si="4"/>
        <v>-186638</v>
      </c>
      <c r="P27" s="23"/>
    </row>
    <row r="28" spans="1:16">
      <c r="A28" s="1">
        <v>5203</v>
      </c>
      <c r="B28" s="20" t="s">
        <v>19</v>
      </c>
      <c r="C28" s="29">
        <v>-7</v>
      </c>
      <c r="D28" s="21">
        <v>-2254</v>
      </c>
      <c r="E28" s="29">
        <v>0</v>
      </c>
      <c r="F28" s="21">
        <v>0</v>
      </c>
      <c r="G28" s="29">
        <v>0</v>
      </c>
      <c r="H28" s="21">
        <v>0</v>
      </c>
      <c r="I28" s="29">
        <v>-10</v>
      </c>
      <c r="J28" s="21">
        <v>-590</v>
      </c>
      <c r="K28" s="29">
        <v>0</v>
      </c>
      <c r="L28" s="21">
        <v>0</v>
      </c>
      <c r="M28" s="29">
        <v>0</v>
      </c>
      <c r="N28" s="21">
        <v>0</v>
      </c>
      <c r="O28" s="46">
        <f t="shared" si="4"/>
        <v>-2844</v>
      </c>
      <c r="P28" s="23"/>
    </row>
    <row r="29" spans="1:16">
      <c r="A29" s="1">
        <v>5204</v>
      </c>
      <c r="B29" s="20" t="s">
        <v>20</v>
      </c>
      <c r="C29" s="29">
        <v>-14</v>
      </c>
      <c r="D29" s="21">
        <v>-4508</v>
      </c>
      <c r="E29" s="29">
        <v>0</v>
      </c>
      <c r="F29" s="21">
        <v>0</v>
      </c>
      <c r="G29" s="29">
        <v>1</v>
      </c>
      <c r="H29" s="21">
        <v>58</v>
      </c>
      <c r="I29" s="29">
        <v>-58</v>
      </c>
      <c r="J29" s="21">
        <v>-3422</v>
      </c>
      <c r="K29" s="29">
        <v>7</v>
      </c>
      <c r="L29" s="21">
        <v>19817</v>
      </c>
      <c r="M29" s="29">
        <v>0</v>
      </c>
      <c r="N29" s="21">
        <v>0</v>
      </c>
      <c r="O29" s="46">
        <f t="shared" si="4"/>
        <v>11945</v>
      </c>
      <c r="P29" s="23"/>
    </row>
    <row r="30" spans="1:16">
      <c r="A30" s="1">
        <v>5205</v>
      </c>
      <c r="B30" s="20" t="s">
        <v>21</v>
      </c>
      <c r="C30" s="29">
        <v>1</v>
      </c>
      <c r="D30" s="21">
        <v>322</v>
      </c>
      <c r="E30" s="29">
        <v>0</v>
      </c>
      <c r="F30" s="21">
        <v>0</v>
      </c>
      <c r="G30" s="29">
        <v>0</v>
      </c>
      <c r="H30" s="21">
        <v>0</v>
      </c>
      <c r="I30" s="29">
        <v>11</v>
      </c>
      <c r="J30" s="21">
        <v>704</v>
      </c>
      <c r="K30" s="29">
        <v>0</v>
      </c>
      <c r="L30" s="21">
        <v>0</v>
      </c>
      <c r="M30" s="29">
        <v>0</v>
      </c>
      <c r="N30" s="21">
        <v>0</v>
      </c>
      <c r="O30" s="46">
        <f t="shared" si="4"/>
        <v>1026</v>
      </c>
      <c r="P30" s="23"/>
    </row>
    <row r="31" spans="1:16">
      <c r="A31" s="1">
        <v>5206</v>
      </c>
      <c r="B31" s="20" t="s">
        <v>22</v>
      </c>
      <c r="C31" s="29">
        <v>27</v>
      </c>
      <c r="D31" s="21">
        <v>8694</v>
      </c>
      <c r="E31" s="29">
        <v>0</v>
      </c>
      <c r="F31" s="21">
        <v>0</v>
      </c>
      <c r="G31" s="29">
        <v>0</v>
      </c>
      <c r="H31" s="21">
        <v>0</v>
      </c>
      <c r="I31" s="29">
        <v>72</v>
      </c>
      <c r="J31" s="21">
        <v>4248</v>
      </c>
      <c r="K31" s="29">
        <v>-3</v>
      </c>
      <c r="L31" s="21">
        <v>-8493</v>
      </c>
      <c r="M31" s="29">
        <v>0</v>
      </c>
      <c r="N31" s="21">
        <v>0</v>
      </c>
      <c r="O31" s="46">
        <f t="shared" si="4"/>
        <v>4449</v>
      </c>
      <c r="P31" s="23"/>
    </row>
    <row r="32" spans="1:16">
      <c r="A32" s="1">
        <v>5207</v>
      </c>
      <c r="B32" s="20" t="s">
        <v>23</v>
      </c>
      <c r="C32" s="29">
        <v>30</v>
      </c>
      <c r="D32" s="21">
        <v>9660</v>
      </c>
      <c r="E32" s="29">
        <v>0</v>
      </c>
      <c r="F32" s="21">
        <v>0</v>
      </c>
      <c r="G32" s="29">
        <v>0</v>
      </c>
      <c r="H32" s="21">
        <v>0</v>
      </c>
      <c r="I32" s="29">
        <v>117</v>
      </c>
      <c r="J32" s="21">
        <v>6903</v>
      </c>
      <c r="K32" s="29">
        <v>-5</v>
      </c>
      <c r="L32" s="21">
        <v>-14155</v>
      </c>
      <c r="M32" s="29">
        <v>0</v>
      </c>
      <c r="N32" s="21">
        <v>0</v>
      </c>
      <c r="O32" s="46">
        <f t="shared" si="4"/>
        <v>2408</v>
      </c>
      <c r="P32" s="23"/>
    </row>
    <row r="33" spans="1:134">
      <c r="A33" s="1">
        <v>5208</v>
      </c>
      <c r="B33" s="20" t="s">
        <v>24</v>
      </c>
      <c r="C33" s="29">
        <v>12</v>
      </c>
      <c r="D33" s="21">
        <v>3864</v>
      </c>
      <c r="E33" s="29">
        <v>0</v>
      </c>
      <c r="F33" s="21">
        <v>0</v>
      </c>
      <c r="G33" s="29">
        <v>-6</v>
      </c>
      <c r="H33" s="21">
        <v>-348</v>
      </c>
      <c r="I33" s="29">
        <v>34</v>
      </c>
      <c r="J33" s="21">
        <v>2006</v>
      </c>
      <c r="K33" s="29">
        <v>0</v>
      </c>
      <c r="L33" s="21">
        <v>0</v>
      </c>
      <c r="M33" s="29">
        <v>0</v>
      </c>
      <c r="N33" s="21">
        <v>0</v>
      </c>
      <c r="O33" s="46">
        <f t="shared" si="4"/>
        <v>5522</v>
      </c>
      <c r="P33" s="23"/>
    </row>
    <row r="34" spans="1:134">
      <c r="A34" s="1">
        <v>5209</v>
      </c>
      <c r="B34" s="20" t="s">
        <v>25</v>
      </c>
      <c r="C34" s="29">
        <v>26</v>
      </c>
      <c r="D34" s="21">
        <v>8372</v>
      </c>
      <c r="E34" s="29">
        <v>0</v>
      </c>
      <c r="F34" s="21">
        <v>0</v>
      </c>
      <c r="G34" s="29">
        <v>-42</v>
      </c>
      <c r="H34" s="21">
        <v>-2436</v>
      </c>
      <c r="I34" s="29">
        <v>-91</v>
      </c>
      <c r="J34" s="21">
        <v>-5369</v>
      </c>
      <c r="K34" s="29">
        <v>0</v>
      </c>
      <c r="L34" s="21">
        <v>0</v>
      </c>
      <c r="M34" s="29">
        <v>0</v>
      </c>
      <c r="N34" s="21">
        <v>0</v>
      </c>
      <c r="O34" s="46">
        <f t="shared" si="4"/>
        <v>567</v>
      </c>
      <c r="P34" s="23"/>
    </row>
    <row r="35" spans="1:134">
      <c r="A35" s="1">
        <v>5210</v>
      </c>
      <c r="B35" s="20" t="s">
        <v>26</v>
      </c>
      <c r="C35" s="29">
        <v>44</v>
      </c>
      <c r="D35" s="21">
        <v>14168</v>
      </c>
      <c r="E35" s="29">
        <v>-30</v>
      </c>
      <c r="F35" s="21">
        <v>-9990</v>
      </c>
      <c r="G35" s="29">
        <v>-2</v>
      </c>
      <c r="H35" s="21">
        <v>-116</v>
      </c>
      <c r="I35" s="29">
        <v>-31</v>
      </c>
      <c r="J35" s="21">
        <v>-1829</v>
      </c>
      <c r="K35" s="29">
        <v>3</v>
      </c>
      <c r="L35" s="21">
        <v>8493</v>
      </c>
      <c r="M35" s="29">
        <v>0</v>
      </c>
      <c r="N35" s="21">
        <v>0</v>
      </c>
      <c r="O35" s="46">
        <f t="shared" si="4"/>
        <v>10726</v>
      </c>
      <c r="P35" s="23"/>
    </row>
    <row r="36" spans="1:134" s="3" customFormat="1">
      <c r="A36" s="5">
        <v>5211</v>
      </c>
      <c r="B36" s="25" t="s">
        <v>27</v>
      </c>
      <c r="C36" s="29">
        <v>-2</v>
      </c>
      <c r="D36" s="26">
        <v>-644</v>
      </c>
      <c r="E36" s="29">
        <v>0</v>
      </c>
      <c r="F36" s="26">
        <v>0</v>
      </c>
      <c r="G36" s="29">
        <v>0</v>
      </c>
      <c r="H36" s="26">
        <v>0</v>
      </c>
      <c r="I36" s="29">
        <v>-34</v>
      </c>
      <c r="J36" s="26">
        <v>-2006</v>
      </c>
      <c r="K36" s="29">
        <v>0</v>
      </c>
      <c r="L36" s="26">
        <v>0</v>
      </c>
      <c r="M36" s="29">
        <v>0</v>
      </c>
      <c r="N36" s="29">
        <v>0</v>
      </c>
      <c r="O36" s="46">
        <f t="shared" si="4"/>
        <v>-2650</v>
      </c>
      <c r="P36" s="23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</row>
    <row r="37" spans="1:134">
      <c r="A37" s="1">
        <v>5212</v>
      </c>
      <c r="B37" s="20" t="s">
        <v>28</v>
      </c>
      <c r="C37" s="29">
        <v>1</v>
      </c>
      <c r="D37" s="21">
        <v>322</v>
      </c>
      <c r="E37" s="29">
        <v>0</v>
      </c>
      <c r="F37" s="21">
        <v>0</v>
      </c>
      <c r="G37" s="29">
        <v>-13</v>
      </c>
      <c r="H37" s="21">
        <v>-754</v>
      </c>
      <c r="I37" s="29">
        <v>-26</v>
      </c>
      <c r="J37" s="21">
        <v>-1534</v>
      </c>
      <c r="K37" s="29">
        <v>-1</v>
      </c>
      <c r="L37" s="21">
        <v>-2831</v>
      </c>
      <c r="M37" s="49">
        <v>0</v>
      </c>
      <c r="N37" s="21">
        <v>0</v>
      </c>
      <c r="O37" s="46">
        <f t="shared" si="4"/>
        <v>-4797</v>
      </c>
      <c r="P37" s="23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</row>
    <row r="38" spans="1:134">
      <c r="A38" s="1">
        <v>5213</v>
      </c>
      <c r="B38" s="20" t="s">
        <v>29</v>
      </c>
      <c r="C38" s="29">
        <v>6</v>
      </c>
      <c r="D38" s="21">
        <v>1932</v>
      </c>
      <c r="E38" s="29">
        <v>0</v>
      </c>
      <c r="F38" s="21">
        <v>0</v>
      </c>
      <c r="G38" s="29">
        <v>0</v>
      </c>
      <c r="H38" s="21">
        <v>0</v>
      </c>
      <c r="I38" s="29">
        <v>17</v>
      </c>
      <c r="J38" s="21">
        <v>1003</v>
      </c>
      <c r="K38" s="29">
        <v>0</v>
      </c>
      <c r="L38" s="51">
        <v>0</v>
      </c>
      <c r="M38" s="29">
        <v>0</v>
      </c>
      <c r="N38" s="53">
        <v>0</v>
      </c>
      <c r="O38" s="46">
        <f t="shared" si="4"/>
        <v>2935</v>
      </c>
      <c r="P38" s="23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</row>
    <row r="39" spans="1:134">
      <c r="A39" s="1">
        <v>5298</v>
      </c>
      <c r="B39" s="20"/>
      <c r="C39" s="48">
        <f t="shared" ref="C39:O39" si="5">SUM(C26:C38)</f>
        <v>-28</v>
      </c>
      <c r="D39" s="24">
        <f t="shared" si="5"/>
        <v>-9016</v>
      </c>
      <c r="E39" s="48">
        <f t="shared" si="5"/>
        <v>-30</v>
      </c>
      <c r="F39" s="24">
        <f t="shared" si="5"/>
        <v>-9990</v>
      </c>
      <c r="G39" s="48">
        <f t="shared" si="5"/>
        <v>-119</v>
      </c>
      <c r="H39" s="24">
        <f t="shared" si="5"/>
        <v>-6902</v>
      </c>
      <c r="I39" s="48">
        <f t="shared" si="5"/>
        <v>358</v>
      </c>
      <c r="J39" s="24">
        <f t="shared" si="5"/>
        <v>21177</v>
      </c>
      <c r="K39" s="48">
        <f t="shared" si="5"/>
        <v>-30</v>
      </c>
      <c r="L39" s="24">
        <f t="shared" si="5"/>
        <v>-84930</v>
      </c>
      <c r="M39" s="48">
        <f t="shared" si="5"/>
        <v>0</v>
      </c>
      <c r="N39" s="24">
        <f>SUM(N26:N38)</f>
        <v>0</v>
      </c>
      <c r="O39" s="48">
        <f t="shared" si="5"/>
        <v>-89661</v>
      </c>
      <c r="P39" s="23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</row>
    <row r="40" spans="1:134">
      <c r="A40" s="1">
        <v>5299</v>
      </c>
      <c r="B40" s="20" t="s">
        <v>30</v>
      </c>
      <c r="C40" s="22">
        <f>+'[1]нови натури МОН'!D37</f>
        <v>0</v>
      </c>
      <c r="D40" s="21">
        <f t="shared" si="2"/>
        <v>0</v>
      </c>
      <c r="E40" s="29">
        <f>+'[1]нови натури МОН'!J37</f>
        <v>0</v>
      </c>
      <c r="F40" s="21">
        <f t="shared" si="3"/>
        <v>0</v>
      </c>
      <c r="G40" s="29">
        <f>+'[1]нови натури МОН'!M37</f>
        <v>0</v>
      </c>
      <c r="H40" s="21"/>
      <c r="I40" s="22"/>
      <c r="J40" s="21"/>
      <c r="K40" s="29"/>
      <c r="L40" s="51"/>
      <c r="M40" s="29">
        <v>0</v>
      </c>
      <c r="N40" s="53">
        <v>0</v>
      </c>
      <c r="O40" s="46">
        <f t="shared" ref="O40:O52" si="6">N40+L40+J40+H40+F40+D40</f>
        <v>0</v>
      </c>
      <c r="P40" s="23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</row>
    <row r="41" spans="1:134">
      <c r="A41" s="1">
        <v>5301</v>
      </c>
      <c r="B41" s="20" t="s">
        <v>31</v>
      </c>
      <c r="C41" s="29">
        <v>-8</v>
      </c>
      <c r="D41" s="21">
        <v>-2576</v>
      </c>
      <c r="E41" s="29">
        <v>0</v>
      </c>
      <c r="F41" s="21">
        <v>0</v>
      </c>
      <c r="G41" s="29">
        <v>0</v>
      </c>
      <c r="H41" s="21">
        <v>0</v>
      </c>
      <c r="I41" s="29">
        <v>-35</v>
      </c>
      <c r="J41" s="21">
        <v>-2065</v>
      </c>
      <c r="K41" s="29">
        <v>0</v>
      </c>
      <c r="L41" s="21">
        <v>0</v>
      </c>
      <c r="M41" s="45">
        <v>0</v>
      </c>
      <c r="N41" s="21">
        <v>0</v>
      </c>
      <c r="O41" s="46">
        <f t="shared" si="6"/>
        <v>-4641</v>
      </c>
      <c r="P41" s="23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</row>
    <row r="42" spans="1:134">
      <c r="A42" s="1">
        <v>5302</v>
      </c>
      <c r="B42" s="20" t="s">
        <v>32</v>
      </c>
      <c r="C42" s="29">
        <v>19</v>
      </c>
      <c r="D42" s="21">
        <v>6118</v>
      </c>
      <c r="E42" s="29">
        <v>-21</v>
      </c>
      <c r="F42" s="21">
        <v>-6993</v>
      </c>
      <c r="G42" s="29">
        <v>10</v>
      </c>
      <c r="H42" s="21">
        <v>580</v>
      </c>
      <c r="I42" s="29">
        <v>35</v>
      </c>
      <c r="J42" s="21">
        <v>2065</v>
      </c>
      <c r="K42" s="29">
        <v>-13</v>
      </c>
      <c r="L42" s="21">
        <v>-36803</v>
      </c>
      <c r="M42" s="29">
        <v>0</v>
      </c>
      <c r="N42" s="21">
        <v>0</v>
      </c>
      <c r="O42" s="46">
        <f t="shared" si="6"/>
        <v>-35033</v>
      </c>
      <c r="P42" s="23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</row>
    <row r="43" spans="1:134">
      <c r="A43" s="1">
        <v>5303</v>
      </c>
      <c r="B43" s="20" t="s">
        <v>33</v>
      </c>
      <c r="C43" s="29">
        <v>-14</v>
      </c>
      <c r="D43" s="21">
        <v>-4508</v>
      </c>
      <c r="E43" s="29">
        <v>0</v>
      </c>
      <c r="F43" s="21">
        <v>0</v>
      </c>
      <c r="G43" s="29">
        <v>0</v>
      </c>
      <c r="H43" s="21">
        <v>0</v>
      </c>
      <c r="I43" s="29">
        <v>16</v>
      </c>
      <c r="J43" s="21">
        <v>944</v>
      </c>
      <c r="K43" s="29">
        <v>9</v>
      </c>
      <c r="L43" s="21">
        <v>25479</v>
      </c>
      <c r="M43" s="29">
        <v>0</v>
      </c>
      <c r="N43" s="21">
        <v>0</v>
      </c>
      <c r="O43" s="46">
        <f t="shared" si="6"/>
        <v>21915</v>
      </c>
      <c r="P43" s="23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</row>
    <row r="44" spans="1:134">
      <c r="A44" s="1">
        <v>5304</v>
      </c>
      <c r="B44" s="20" t="s">
        <v>34</v>
      </c>
      <c r="C44" s="29">
        <v>12</v>
      </c>
      <c r="D44" s="21">
        <v>3864</v>
      </c>
      <c r="E44" s="29">
        <v>0</v>
      </c>
      <c r="F44" s="21">
        <v>0</v>
      </c>
      <c r="G44" s="29">
        <v>0</v>
      </c>
      <c r="H44" s="21">
        <v>0</v>
      </c>
      <c r="I44" s="29">
        <v>3</v>
      </c>
      <c r="J44" s="21">
        <v>192</v>
      </c>
      <c r="K44" s="29">
        <v>0</v>
      </c>
      <c r="L44" s="21">
        <v>0</v>
      </c>
      <c r="M44" s="29">
        <v>0</v>
      </c>
      <c r="N44" s="21">
        <v>0</v>
      </c>
      <c r="O44" s="46">
        <f t="shared" si="6"/>
        <v>4056</v>
      </c>
      <c r="P44" s="23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</row>
    <row r="45" spans="1:134" s="27" customFormat="1">
      <c r="A45" s="5">
        <v>5305</v>
      </c>
      <c r="B45" s="25" t="s">
        <v>35</v>
      </c>
      <c r="C45" s="29">
        <v>85</v>
      </c>
      <c r="D45" s="26">
        <v>27370</v>
      </c>
      <c r="E45" s="29">
        <v>-48</v>
      </c>
      <c r="F45" s="26">
        <v>-15984</v>
      </c>
      <c r="G45" s="29">
        <v>18</v>
      </c>
      <c r="H45" s="26">
        <v>1044</v>
      </c>
      <c r="I45" s="29">
        <v>734</v>
      </c>
      <c r="J45" s="26">
        <v>43306</v>
      </c>
      <c r="K45" s="29">
        <v>-1</v>
      </c>
      <c r="L45" s="26">
        <v>-2831</v>
      </c>
      <c r="M45" s="29">
        <v>0</v>
      </c>
      <c r="N45" s="29">
        <v>0</v>
      </c>
      <c r="O45" s="46">
        <f t="shared" si="6"/>
        <v>52905</v>
      </c>
      <c r="P45" s="23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</row>
    <row r="46" spans="1:134">
      <c r="A46" s="1">
        <v>5306</v>
      </c>
      <c r="B46" s="20" t="s">
        <v>36</v>
      </c>
      <c r="C46" s="29">
        <v>5</v>
      </c>
      <c r="D46" s="21">
        <v>1610</v>
      </c>
      <c r="E46" s="29">
        <v>0</v>
      </c>
      <c r="F46" s="21">
        <v>0</v>
      </c>
      <c r="G46" s="29">
        <v>0</v>
      </c>
      <c r="H46" s="21">
        <v>0</v>
      </c>
      <c r="I46" s="29">
        <v>13</v>
      </c>
      <c r="J46" s="21">
        <v>-698</v>
      </c>
      <c r="K46" s="29">
        <v>0</v>
      </c>
      <c r="L46" s="21">
        <v>0</v>
      </c>
      <c r="M46" s="29">
        <v>0</v>
      </c>
      <c r="N46" s="21">
        <v>0</v>
      </c>
      <c r="O46" s="46">
        <f t="shared" si="6"/>
        <v>912</v>
      </c>
      <c r="P46" s="23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</row>
    <row r="47" spans="1:134">
      <c r="A47" s="1">
        <v>5307</v>
      </c>
      <c r="B47" s="20" t="s">
        <v>37</v>
      </c>
      <c r="C47" s="29">
        <v>9</v>
      </c>
      <c r="D47" s="21">
        <v>2898</v>
      </c>
      <c r="E47" s="29">
        <v>0</v>
      </c>
      <c r="F47" s="21">
        <v>0</v>
      </c>
      <c r="G47" s="29">
        <v>-4</v>
      </c>
      <c r="H47" s="21">
        <v>-232</v>
      </c>
      <c r="I47" s="29">
        <v>-11</v>
      </c>
      <c r="J47" s="21">
        <v>-649</v>
      </c>
      <c r="K47" s="29">
        <v>1</v>
      </c>
      <c r="L47" s="21">
        <v>2831</v>
      </c>
      <c r="M47" s="29">
        <v>0</v>
      </c>
      <c r="N47" s="21">
        <v>0</v>
      </c>
      <c r="O47" s="46">
        <f t="shared" si="6"/>
        <v>4848</v>
      </c>
      <c r="P47" s="23"/>
    </row>
    <row r="48" spans="1:134">
      <c r="A48" s="1">
        <v>5308</v>
      </c>
      <c r="B48" s="20" t="s">
        <v>38</v>
      </c>
      <c r="C48" s="29">
        <v>7</v>
      </c>
      <c r="D48" s="21">
        <v>2254</v>
      </c>
      <c r="E48" s="29">
        <v>0</v>
      </c>
      <c r="F48" s="21">
        <v>0</v>
      </c>
      <c r="G48" s="29">
        <v>2</v>
      </c>
      <c r="H48" s="21">
        <v>116</v>
      </c>
      <c r="I48" s="29">
        <v>26</v>
      </c>
      <c r="J48" s="21">
        <v>1534</v>
      </c>
      <c r="K48" s="29">
        <v>7</v>
      </c>
      <c r="L48" s="21">
        <v>19817</v>
      </c>
      <c r="M48" s="29">
        <v>0</v>
      </c>
      <c r="N48" s="21">
        <v>0</v>
      </c>
      <c r="O48" s="46">
        <f t="shared" si="6"/>
        <v>23721</v>
      </c>
      <c r="P48" s="23"/>
    </row>
    <row r="49" spans="1:16">
      <c r="A49" s="1">
        <v>5309</v>
      </c>
      <c r="B49" s="20" t="s">
        <v>39</v>
      </c>
      <c r="C49" s="29">
        <v>-5</v>
      </c>
      <c r="D49" s="21">
        <v>-1610</v>
      </c>
      <c r="E49" s="29">
        <v>0</v>
      </c>
      <c r="F49" s="21">
        <v>0</v>
      </c>
      <c r="G49" s="29">
        <v>-6</v>
      </c>
      <c r="H49" s="21">
        <v>-348</v>
      </c>
      <c r="I49" s="29">
        <v>-46</v>
      </c>
      <c r="J49" s="21">
        <v>-2714</v>
      </c>
      <c r="K49" s="29">
        <v>2</v>
      </c>
      <c r="L49" s="21">
        <v>5662</v>
      </c>
      <c r="M49" s="29">
        <v>0</v>
      </c>
      <c r="N49" s="21">
        <v>0</v>
      </c>
      <c r="O49" s="46">
        <f t="shared" si="6"/>
        <v>990</v>
      </c>
      <c r="P49" s="23"/>
    </row>
    <row r="50" spans="1:16">
      <c r="A50" s="1">
        <v>5310</v>
      </c>
      <c r="B50" s="20" t="s">
        <v>40</v>
      </c>
      <c r="C50" s="29">
        <v>-5</v>
      </c>
      <c r="D50" s="21">
        <v>-1610</v>
      </c>
      <c r="E50" s="29">
        <v>0</v>
      </c>
      <c r="F50" s="21">
        <v>0</v>
      </c>
      <c r="G50" s="29">
        <v>21</v>
      </c>
      <c r="H50" s="21">
        <v>1218</v>
      </c>
      <c r="I50" s="29">
        <v>-22</v>
      </c>
      <c r="J50" s="21">
        <v>-1298</v>
      </c>
      <c r="K50" s="29">
        <v>0</v>
      </c>
      <c r="L50" s="21">
        <v>0</v>
      </c>
      <c r="M50" s="29">
        <v>0</v>
      </c>
      <c r="N50" s="21">
        <v>0</v>
      </c>
      <c r="O50" s="46">
        <f t="shared" si="6"/>
        <v>-1690</v>
      </c>
      <c r="P50" s="23"/>
    </row>
    <row r="51" spans="1:16">
      <c r="A51" s="1">
        <v>5311</v>
      </c>
      <c r="B51" s="20" t="s">
        <v>41</v>
      </c>
      <c r="C51" s="29">
        <v>-44</v>
      </c>
      <c r="D51" s="21">
        <v>-14168</v>
      </c>
      <c r="E51" s="29">
        <v>1</v>
      </c>
      <c r="F51" s="21">
        <v>333</v>
      </c>
      <c r="G51" s="29">
        <v>-7</v>
      </c>
      <c r="H51" s="21">
        <v>-406</v>
      </c>
      <c r="I51" s="29">
        <v>-28</v>
      </c>
      <c r="J51" s="21">
        <v>-1652</v>
      </c>
      <c r="K51" s="29">
        <v>55</v>
      </c>
      <c r="L51" s="21">
        <v>155705</v>
      </c>
      <c r="M51" s="29">
        <v>0</v>
      </c>
      <c r="N51" s="21">
        <v>0</v>
      </c>
      <c r="O51" s="46">
        <f t="shared" si="6"/>
        <v>139812</v>
      </c>
      <c r="P51" s="23"/>
    </row>
    <row r="52" spans="1:16">
      <c r="A52" s="1">
        <v>5312</v>
      </c>
      <c r="B52" s="20" t="s">
        <v>42</v>
      </c>
      <c r="C52" s="29">
        <v>7</v>
      </c>
      <c r="D52" s="21">
        <v>2254</v>
      </c>
      <c r="E52" s="29">
        <v>0</v>
      </c>
      <c r="F52" s="21">
        <v>0</v>
      </c>
      <c r="G52" s="29">
        <v>-4</v>
      </c>
      <c r="H52" s="21">
        <v>-232</v>
      </c>
      <c r="I52" s="29">
        <v>-20</v>
      </c>
      <c r="J52" s="21">
        <v>-1180</v>
      </c>
      <c r="K52" s="29">
        <v>10</v>
      </c>
      <c r="L52" s="21">
        <v>28310</v>
      </c>
      <c r="M52" s="49">
        <v>0</v>
      </c>
      <c r="N52" s="21">
        <v>0</v>
      </c>
      <c r="O52" s="46">
        <f t="shared" si="6"/>
        <v>29152</v>
      </c>
      <c r="P52" s="23"/>
    </row>
    <row r="53" spans="1:16">
      <c r="A53" s="1">
        <v>5398</v>
      </c>
      <c r="B53" s="20"/>
      <c r="C53" s="48">
        <f t="shared" ref="C53:O53" si="7">SUM(C41:C52)</f>
        <v>68</v>
      </c>
      <c r="D53" s="24">
        <f t="shared" si="7"/>
        <v>21896</v>
      </c>
      <c r="E53" s="48">
        <f t="shared" si="7"/>
        <v>-68</v>
      </c>
      <c r="F53" s="24">
        <f t="shared" si="7"/>
        <v>-22644</v>
      </c>
      <c r="G53" s="48">
        <f t="shared" si="7"/>
        <v>30</v>
      </c>
      <c r="H53" s="24">
        <f t="shared" si="7"/>
        <v>1740</v>
      </c>
      <c r="I53" s="48">
        <f t="shared" si="7"/>
        <v>665</v>
      </c>
      <c r="J53" s="24">
        <f t="shared" si="7"/>
        <v>37785</v>
      </c>
      <c r="K53" s="48">
        <f t="shared" si="7"/>
        <v>70</v>
      </c>
      <c r="L53" s="24">
        <f t="shared" si="7"/>
        <v>198170</v>
      </c>
      <c r="M53" s="56">
        <f t="shared" si="7"/>
        <v>0</v>
      </c>
      <c r="N53" s="24">
        <f>SUM(N41:N52)</f>
        <v>0</v>
      </c>
      <c r="O53" s="48">
        <f t="shared" si="7"/>
        <v>236947</v>
      </c>
      <c r="P53" s="23"/>
    </row>
    <row r="54" spans="1:16">
      <c r="A54" s="1">
        <v>5399</v>
      </c>
      <c r="B54" s="20" t="s">
        <v>43</v>
      </c>
      <c r="C54" s="22">
        <f>+'[1]нови натури МОН'!D51</f>
        <v>0</v>
      </c>
      <c r="D54" s="21">
        <f t="shared" si="2"/>
        <v>0</v>
      </c>
      <c r="E54" s="29">
        <f>+'[1]нови натури МОН'!J51</f>
        <v>0</v>
      </c>
      <c r="F54" s="21">
        <f t="shared" si="3"/>
        <v>0</v>
      </c>
      <c r="G54" s="29">
        <f>+'[1]нови натури МОН'!M51</f>
        <v>0</v>
      </c>
      <c r="H54" s="21"/>
      <c r="I54" s="22"/>
      <c r="J54" s="21"/>
      <c r="K54" s="29"/>
      <c r="L54" s="21"/>
      <c r="M54" s="45">
        <v>0</v>
      </c>
      <c r="N54" s="21">
        <v>0</v>
      </c>
      <c r="O54" s="46">
        <f t="shared" ref="O54:O64" si="8">N54+L54+J54+H54+F54+D54</f>
        <v>0</v>
      </c>
      <c r="P54" s="23"/>
    </row>
    <row r="55" spans="1:16">
      <c r="A55" s="1">
        <v>5401</v>
      </c>
      <c r="B55" s="20" t="s">
        <v>44</v>
      </c>
      <c r="C55" s="29">
        <v>-107</v>
      </c>
      <c r="D55" s="21">
        <v>-34454</v>
      </c>
      <c r="E55" s="29">
        <v>3</v>
      </c>
      <c r="F55" s="21">
        <v>999</v>
      </c>
      <c r="G55" s="29">
        <v>12</v>
      </c>
      <c r="H55" s="21">
        <v>696</v>
      </c>
      <c r="I55" s="29">
        <v>202</v>
      </c>
      <c r="J55" s="21">
        <v>11918</v>
      </c>
      <c r="K55" s="29">
        <v>-10</v>
      </c>
      <c r="L55" s="21">
        <v>-28310</v>
      </c>
      <c r="M55" s="29">
        <v>0</v>
      </c>
      <c r="N55" s="21">
        <v>0</v>
      </c>
      <c r="O55" s="46">
        <f t="shared" si="8"/>
        <v>-49151</v>
      </c>
      <c r="P55" s="23"/>
    </row>
    <row r="56" spans="1:16">
      <c r="A56" s="1">
        <v>5402</v>
      </c>
      <c r="B56" s="20" t="s">
        <v>45</v>
      </c>
      <c r="C56" s="29">
        <v>-1</v>
      </c>
      <c r="D56" s="21">
        <v>-322</v>
      </c>
      <c r="E56" s="29">
        <v>8</v>
      </c>
      <c r="F56" s="21">
        <v>2664</v>
      </c>
      <c r="G56" s="29">
        <v>-6</v>
      </c>
      <c r="H56" s="21">
        <v>-348</v>
      </c>
      <c r="I56" s="29">
        <v>-39</v>
      </c>
      <c r="J56" s="21">
        <v>-2301</v>
      </c>
      <c r="K56" s="29">
        <v>-10</v>
      </c>
      <c r="L56" s="21">
        <v>-28310</v>
      </c>
      <c r="M56" s="29">
        <v>0</v>
      </c>
      <c r="N56" s="21">
        <v>0</v>
      </c>
      <c r="O56" s="46">
        <f t="shared" si="8"/>
        <v>-28617</v>
      </c>
      <c r="P56" s="23"/>
    </row>
    <row r="57" spans="1:16">
      <c r="A57" s="1">
        <v>5403</v>
      </c>
      <c r="B57" s="20" t="s">
        <v>46</v>
      </c>
      <c r="C57" s="29">
        <v>-16</v>
      </c>
      <c r="D57" s="21">
        <v>-5152</v>
      </c>
      <c r="E57" s="29">
        <v>0</v>
      </c>
      <c r="F57" s="21">
        <v>0</v>
      </c>
      <c r="G57" s="29">
        <v>0</v>
      </c>
      <c r="H57" s="21">
        <v>0</v>
      </c>
      <c r="I57" s="29">
        <v>-24</v>
      </c>
      <c r="J57" s="21">
        <v>-1416</v>
      </c>
      <c r="K57" s="29">
        <v>0</v>
      </c>
      <c r="L57" s="21">
        <v>0</v>
      </c>
      <c r="M57" s="29">
        <v>0</v>
      </c>
      <c r="N57" s="21">
        <v>0</v>
      </c>
      <c r="O57" s="46">
        <f t="shared" si="8"/>
        <v>-6568</v>
      </c>
      <c r="P57" s="23"/>
    </row>
    <row r="58" spans="1:16">
      <c r="A58" s="1">
        <v>5404</v>
      </c>
      <c r="B58" s="20" t="s">
        <v>47</v>
      </c>
      <c r="C58" s="29">
        <v>-4</v>
      </c>
      <c r="D58" s="21">
        <v>-1288</v>
      </c>
      <c r="E58" s="29">
        <v>0</v>
      </c>
      <c r="F58" s="21">
        <v>0</v>
      </c>
      <c r="G58" s="29">
        <v>0</v>
      </c>
      <c r="H58" s="21">
        <v>0</v>
      </c>
      <c r="I58" s="29">
        <v>-14</v>
      </c>
      <c r="J58" s="21">
        <v>-896</v>
      </c>
      <c r="K58" s="29">
        <v>0</v>
      </c>
      <c r="L58" s="21">
        <v>0</v>
      </c>
      <c r="M58" s="29">
        <v>0</v>
      </c>
      <c r="N58" s="21">
        <v>0</v>
      </c>
      <c r="O58" s="46">
        <f t="shared" si="8"/>
        <v>-2184</v>
      </c>
      <c r="P58" s="23"/>
    </row>
    <row r="59" spans="1:16">
      <c r="A59" s="1">
        <v>5405</v>
      </c>
      <c r="B59" s="20" t="s">
        <v>48</v>
      </c>
      <c r="C59" s="29">
        <v>-18</v>
      </c>
      <c r="D59" s="21">
        <v>-5796</v>
      </c>
      <c r="E59" s="29">
        <v>0</v>
      </c>
      <c r="F59" s="21">
        <v>0</v>
      </c>
      <c r="G59" s="29">
        <v>0</v>
      </c>
      <c r="H59" s="21">
        <v>0</v>
      </c>
      <c r="I59" s="29">
        <v>-5</v>
      </c>
      <c r="J59" s="21">
        <v>-295</v>
      </c>
      <c r="K59" s="29">
        <v>0</v>
      </c>
      <c r="L59" s="21">
        <v>0</v>
      </c>
      <c r="M59" s="29">
        <v>0</v>
      </c>
      <c r="N59" s="21">
        <v>0</v>
      </c>
      <c r="O59" s="46">
        <f t="shared" si="8"/>
        <v>-6091</v>
      </c>
      <c r="P59" s="23"/>
    </row>
    <row r="60" spans="1:16">
      <c r="A60" s="1">
        <v>5406</v>
      </c>
      <c r="B60" s="20" t="s">
        <v>49</v>
      </c>
      <c r="C60" s="29">
        <v>-16</v>
      </c>
      <c r="D60" s="21">
        <v>-5152</v>
      </c>
      <c r="E60" s="29">
        <v>0</v>
      </c>
      <c r="F60" s="21">
        <v>0</v>
      </c>
      <c r="G60" s="29">
        <v>5</v>
      </c>
      <c r="H60" s="21">
        <v>290</v>
      </c>
      <c r="I60" s="29">
        <v>2</v>
      </c>
      <c r="J60" s="21">
        <v>118</v>
      </c>
      <c r="K60" s="29">
        <v>9</v>
      </c>
      <c r="L60" s="21">
        <v>25479</v>
      </c>
      <c r="M60" s="29">
        <v>0</v>
      </c>
      <c r="N60" s="21">
        <v>0</v>
      </c>
      <c r="O60" s="46">
        <f t="shared" si="8"/>
        <v>20735</v>
      </c>
      <c r="P60" s="23"/>
    </row>
    <row r="61" spans="1:16">
      <c r="A61" s="1">
        <v>5407</v>
      </c>
      <c r="B61" s="20" t="s">
        <v>50</v>
      </c>
      <c r="C61" s="29">
        <v>12</v>
      </c>
      <c r="D61" s="21">
        <v>3864</v>
      </c>
      <c r="E61" s="29">
        <v>0</v>
      </c>
      <c r="F61" s="21">
        <v>0</v>
      </c>
      <c r="G61" s="29">
        <v>-3</v>
      </c>
      <c r="H61" s="21">
        <v>-174</v>
      </c>
      <c r="I61" s="29">
        <v>-27</v>
      </c>
      <c r="J61" s="21">
        <v>-1593</v>
      </c>
      <c r="K61" s="29">
        <v>0</v>
      </c>
      <c r="L61" s="21">
        <v>0</v>
      </c>
      <c r="M61" s="29">
        <v>0</v>
      </c>
      <c r="N61" s="21">
        <v>0</v>
      </c>
      <c r="O61" s="46">
        <f t="shared" si="8"/>
        <v>2097</v>
      </c>
      <c r="P61" s="23"/>
    </row>
    <row r="62" spans="1:16">
      <c r="A62" s="1">
        <v>5408</v>
      </c>
      <c r="B62" s="20" t="s">
        <v>51</v>
      </c>
      <c r="C62" s="29">
        <v>-13</v>
      </c>
      <c r="D62" s="21">
        <v>-4186</v>
      </c>
      <c r="E62" s="29">
        <v>0</v>
      </c>
      <c r="F62" s="21">
        <v>0</v>
      </c>
      <c r="G62" s="29">
        <v>-3</v>
      </c>
      <c r="H62" s="21">
        <v>-174</v>
      </c>
      <c r="I62" s="29">
        <v>-34</v>
      </c>
      <c r="J62" s="21">
        <v>-2006</v>
      </c>
      <c r="K62" s="29">
        <v>-13</v>
      </c>
      <c r="L62" s="21">
        <v>-36803</v>
      </c>
      <c r="M62" s="29">
        <v>0</v>
      </c>
      <c r="N62" s="21">
        <v>0</v>
      </c>
      <c r="O62" s="46">
        <f t="shared" si="8"/>
        <v>-43169</v>
      </c>
      <c r="P62" s="23"/>
    </row>
    <row r="63" spans="1:16">
      <c r="A63" s="1">
        <v>5409</v>
      </c>
      <c r="B63" s="20" t="s">
        <v>52</v>
      </c>
      <c r="C63" s="29">
        <v>20</v>
      </c>
      <c r="D63" s="21">
        <v>6440</v>
      </c>
      <c r="E63" s="29">
        <v>0</v>
      </c>
      <c r="F63" s="21">
        <v>0</v>
      </c>
      <c r="G63" s="29">
        <v>0</v>
      </c>
      <c r="H63" s="21">
        <v>0</v>
      </c>
      <c r="I63" s="29">
        <v>-62</v>
      </c>
      <c r="J63" s="21">
        <v>-3658</v>
      </c>
      <c r="K63" s="29">
        <v>-5</v>
      </c>
      <c r="L63" s="21">
        <v>-14155</v>
      </c>
      <c r="M63" s="49">
        <v>0</v>
      </c>
      <c r="N63" s="21">
        <v>0</v>
      </c>
      <c r="O63" s="46">
        <f t="shared" si="8"/>
        <v>-11373</v>
      </c>
      <c r="P63" s="23"/>
    </row>
    <row r="64" spans="1:16">
      <c r="A64" s="1">
        <v>5410</v>
      </c>
      <c r="B64" s="20" t="s">
        <v>53</v>
      </c>
      <c r="C64" s="29">
        <v>-11</v>
      </c>
      <c r="D64" s="21">
        <v>-3542</v>
      </c>
      <c r="E64" s="29">
        <v>0</v>
      </c>
      <c r="F64" s="21">
        <v>0</v>
      </c>
      <c r="G64" s="29">
        <v>0</v>
      </c>
      <c r="H64" s="21">
        <v>0</v>
      </c>
      <c r="I64" s="29">
        <v>-10</v>
      </c>
      <c r="J64" s="21">
        <v>-640</v>
      </c>
      <c r="K64" s="29">
        <v>0</v>
      </c>
      <c r="L64" s="51">
        <v>0</v>
      </c>
      <c r="M64" s="29">
        <v>0</v>
      </c>
      <c r="N64" s="53">
        <v>0</v>
      </c>
      <c r="O64" s="46">
        <f t="shared" si="8"/>
        <v>-4182</v>
      </c>
      <c r="P64" s="23"/>
    </row>
    <row r="65" spans="1:16">
      <c r="A65" s="1">
        <v>5498</v>
      </c>
      <c r="B65" s="20"/>
      <c r="C65" s="48">
        <f t="shared" ref="C65:O65" si="9">SUM(C55:C64)</f>
        <v>-154</v>
      </c>
      <c r="D65" s="24">
        <f t="shared" si="9"/>
        <v>-49588</v>
      </c>
      <c r="E65" s="48">
        <f t="shared" si="9"/>
        <v>11</v>
      </c>
      <c r="F65" s="24">
        <f t="shared" si="9"/>
        <v>3663</v>
      </c>
      <c r="G65" s="48">
        <f t="shared" si="9"/>
        <v>5</v>
      </c>
      <c r="H65" s="24">
        <f t="shared" si="9"/>
        <v>290</v>
      </c>
      <c r="I65" s="48">
        <f t="shared" si="9"/>
        <v>-11</v>
      </c>
      <c r="J65" s="24">
        <f t="shared" si="9"/>
        <v>-769</v>
      </c>
      <c r="K65" s="48">
        <f t="shared" si="9"/>
        <v>-29</v>
      </c>
      <c r="L65" s="24">
        <f t="shared" si="9"/>
        <v>-82099</v>
      </c>
      <c r="M65" s="48">
        <f t="shared" si="9"/>
        <v>0</v>
      </c>
      <c r="N65" s="24">
        <f t="shared" si="9"/>
        <v>0</v>
      </c>
      <c r="O65" s="48">
        <f t="shared" si="9"/>
        <v>-128503</v>
      </c>
      <c r="P65" s="23"/>
    </row>
    <row r="66" spans="1:16">
      <c r="A66" s="1">
        <v>5499</v>
      </c>
      <c r="B66" s="20" t="s">
        <v>54</v>
      </c>
      <c r="C66" s="22">
        <f>+'[1]нови натури МОН'!D63</f>
        <v>0</v>
      </c>
      <c r="D66" s="21">
        <f t="shared" si="2"/>
        <v>0</v>
      </c>
      <c r="E66" s="29">
        <f>+'[1]нови натури МОН'!J63</f>
        <v>0</v>
      </c>
      <c r="F66" s="21">
        <f t="shared" si="3"/>
        <v>0</v>
      </c>
      <c r="G66" s="29">
        <f>+'[1]нови натури МОН'!M63</f>
        <v>0</v>
      </c>
      <c r="H66" s="21"/>
      <c r="I66" s="22"/>
      <c r="J66" s="21"/>
      <c r="K66" s="29"/>
      <c r="L66" s="51"/>
      <c r="M66" s="29">
        <v>0</v>
      </c>
      <c r="N66" s="53">
        <v>0</v>
      </c>
      <c r="O66" s="46">
        <f t="shared" ref="O66:O77" si="10">N66+L66+J66+H66+F66+D66</f>
        <v>0</v>
      </c>
      <c r="P66" s="23"/>
    </row>
    <row r="67" spans="1:16">
      <c r="A67" s="1">
        <v>5501</v>
      </c>
      <c r="B67" s="20" t="s">
        <v>55</v>
      </c>
      <c r="C67" s="29">
        <v>3</v>
      </c>
      <c r="D67" s="21">
        <v>966</v>
      </c>
      <c r="E67" s="29">
        <v>0</v>
      </c>
      <c r="F67" s="21">
        <v>0</v>
      </c>
      <c r="G67" s="29">
        <v>2</v>
      </c>
      <c r="H67" s="21">
        <v>116</v>
      </c>
      <c r="I67" s="29">
        <v>-35</v>
      </c>
      <c r="J67" s="21">
        <v>-2065</v>
      </c>
      <c r="K67" s="29">
        <v>21</v>
      </c>
      <c r="L67" s="21">
        <v>59451</v>
      </c>
      <c r="M67" s="45">
        <v>0</v>
      </c>
      <c r="N67" s="21">
        <v>0</v>
      </c>
      <c r="O67" s="46">
        <f t="shared" si="10"/>
        <v>58468</v>
      </c>
      <c r="P67" s="23"/>
    </row>
    <row r="68" spans="1:16">
      <c r="A68" s="1">
        <v>5502</v>
      </c>
      <c r="B68" s="20" t="s">
        <v>56</v>
      </c>
      <c r="C68" s="29">
        <v>-5</v>
      </c>
      <c r="D68" s="21">
        <v>-3125</v>
      </c>
      <c r="E68" s="29">
        <v>0</v>
      </c>
      <c r="F68" s="21">
        <v>0</v>
      </c>
      <c r="G68" s="29">
        <v>0</v>
      </c>
      <c r="H68" s="21">
        <v>0</v>
      </c>
      <c r="I68" s="29">
        <v>1</v>
      </c>
      <c r="J68" s="21">
        <v>64</v>
      </c>
      <c r="K68" s="29">
        <v>0</v>
      </c>
      <c r="L68" s="21">
        <v>0</v>
      </c>
      <c r="M68" s="29">
        <v>0</v>
      </c>
      <c r="N68" s="21">
        <v>0</v>
      </c>
      <c r="O68" s="46">
        <f t="shared" si="10"/>
        <v>-3061</v>
      </c>
      <c r="P68" s="23"/>
    </row>
    <row r="69" spans="1:16">
      <c r="A69" s="1">
        <v>5503</v>
      </c>
      <c r="B69" s="20" t="s">
        <v>57</v>
      </c>
      <c r="C69" s="29">
        <v>14</v>
      </c>
      <c r="D69" s="21">
        <v>4508</v>
      </c>
      <c r="E69" s="29">
        <v>0</v>
      </c>
      <c r="F69" s="21">
        <v>0</v>
      </c>
      <c r="G69" s="29">
        <v>0</v>
      </c>
      <c r="H69" s="21">
        <v>0</v>
      </c>
      <c r="I69" s="29">
        <v>2</v>
      </c>
      <c r="J69" s="21">
        <v>128</v>
      </c>
      <c r="K69" s="29">
        <v>-17</v>
      </c>
      <c r="L69" s="21">
        <v>-48127</v>
      </c>
      <c r="M69" s="29">
        <v>0</v>
      </c>
      <c r="N69" s="21">
        <v>0</v>
      </c>
      <c r="O69" s="46">
        <f t="shared" si="10"/>
        <v>-43491</v>
      </c>
      <c r="P69" s="23"/>
    </row>
    <row r="70" spans="1:16">
      <c r="A70" s="1">
        <v>5504</v>
      </c>
      <c r="B70" s="20" t="s">
        <v>58</v>
      </c>
      <c r="C70" s="29">
        <v>-23</v>
      </c>
      <c r="D70" s="21">
        <v>-7406</v>
      </c>
      <c r="E70" s="29">
        <v>0</v>
      </c>
      <c r="F70" s="21">
        <v>0</v>
      </c>
      <c r="G70" s="29">
        <v>-14</v>
      </c>
      <c r="H70" s="21">
        <v>-812</v>
      </c>
      <c r="I70" s="29">
        <v>-147</v>
      </c>
      <c r="J70" s="21">
        <v>-8673</v>
      </c>
      <c r="K70" s="29">
        <v>-7</v>
      </c>
      <c r="L70" s="21">
        <v>-19817</v>
      </c>
      <c r="M70" s="29">
        <v>0</v>
      </c>
      <c r="N70" s="21">
        <v>0</v>
      </c>
      <c r="O70" s="46">
        <f t="shared" si="10"/>
        <v>-36708</v>
      </c>
      <c r="P70" s="23"/>
    </row>
    <row r="71" spans="1:16">
      <c r="A71" s="1">
        <v>5505</v>
      </c>
      <c r="B71" s="20" t="s">
        <v>59</v>
      </c>
      <c r="C71" s="29">
        <v>8</v>
      </c>
      <c r="D71" s="21">
        <v>5000</v>
      </c>
      <c r="E71" s="29">
        <v>0</v>
      </c>
      <c r="F71" s="21">
        <v>0</v>
      </c>
      <c r="G71" s="29">
        <v>0</v>
      </c>
      <c r="H71" s="21">
        <v>0</v>
      </c>
      <c r="I71" s="29">
        <v>-1</v>
      </c>
      <c r="J71" s="21">
        <v>-64</v>
      </c>
      <c r="K71" s="29">
        <v>0</v>
      </c>
      <c r="L71" s="21">
        <v>0</v>
      </c>
      <c r="M71" s="29">
        <v>0</v>
      </c>
      <c r="N71" s="21">
        <v>0</v>
      </c>
      <c r="O71" s="46">
        <f t="shared" si="10"/>
        <v>4936</v>
      </c>
      <c r="P71" s="23"/>
    </row>
    <row r="72" spans="1:16">
      <c r="A72" s="1">
        <v>5506</v>
      </c>
      <c r="B72" s="20" t="s">
        <v>60</v>
      </c>
      <c r="C72" s="29">
        <v>7</v>
      </c>
      <c r="D72" s="21">
        <v>2254</v>
      </c>
      <c r="E72" s="29">
        <v>0</v>
      </c>
      <c r="F72" s="21">
        <v>0</v>
      </c>
      <c r="G72" s="29">
        <v>0</v>
      </c>
      <c r="H72" s="21">
        <v>0</v>
      </c>
      <c r="I72" s="29">
        <v>-20</v>
      </c>
      <c r="J72" s="21">
        <v>-1180</v>
      </c>
      <c r="K72" s="29">
        <v>0</v>
      </c>
      <c r="L72" s="21">
        <v>0</v>
      </c>
      <c r="M72" s="29">
        <v>0</v>
      </c>
      <c r="N72" s="21">
        <v>0</v>
      </c>
      <c r="O72" s="46">
        <f t="shared" si="10"/>
        <v>1074</v>
      </c>
      <c r="P72" s="23"/>
    </row>
    <row r="73" spans="1:16">
      <c r="A73" s="1">
        <v>5507</v>
      </c>
      <c r="B73" s="20" t="s">
        <v>61</v>
      </c>
      <c r="C73" s="29">
        <v>-8</v>
      </c>
      <c r="D73" s="21">
        <v>-2576</v>
      </c>
      <c r="E73" s="29">
        <v>0</v>
      </c>
      <c r="F73" s="21">
        <v>0</v>
      </c>
      <c r="G73" s="29">
        <v>0</v>
      </c>
      <c r="H73" s="21">
        <v>0</v>
      </c>
      <c r="I73" s="29">
        <v>-14</v>
      </c>
      <c r="J73" s="21">
        <v>-896</v>
      </c>
      <c r="K73" s="29">
        <v>3</v>
      </c>
      <c r="L73" s="21">
        <v>8493</v>
      </c>
      <c r="M73" s="29">
        <v>0</v>
      </c>
      <c r="N73" s="21">
        <v>0</v>
      </c>
      <c r="O73" s="46">
        <f t="shared" si="10"/>
        <v>5021</v>
      </c>
      <c r="P73" s="23"/>
    </row>
    <row r="74" spans="1:16">
      <c r="A74" s="1">
        <v>5508</v>
      </c>
      <c r="B74" s="20" t="s">
        <v>62</v>
      </c>
      <c r="C74" s="29">
        <v>-1</v>
      </c>
      <c r="D74" s="21">
        <v>-625</v>
      </c>
      <c r="E74" s="29">
        <v>0</v>
      </c>
      <c r="F74" s="21">
        <v>0</v>
      </c>
      <c r="G74" s="29">
        <v>0</v>
      </c>
      <c r="H74" s="21">
        <v>0</v>
      </c>
      <c r="I74" s="29">
        <v>-8</v>
      </c>
      <c r="J74" s="21">
        <v>-512</v>
      </c>
      <c r="K74" s="29">
        <v>0</v>
      </c>
      <c r="L74" s="21">
        <v>0</v>
      </c>
      <c r="M74" s="29">
        <v>0</v>
      </c>
      <c r="N74" s="21">
        <v>0</v>
      </c>
      <c r="O74" s="46">
        <f t="shared" si="10"/>
        <v>-1137</v>
      </c>
      <c r="P74" s="23"/>
    </row>
    <row r="75" spans="1:16">
      <c r="A75" s="1">
        <v>5509</v>
      </c>
      <c r="B75" s="20" t="s">
        <v>63</v>
      </c>
      <c r="C75" s="29">
        <v>0</v>
      </c>
      <c r="D75" s="21">
        <v>0</v>
      </c>
      <c r="E75" s="29">
        <v>0</v>
      </c>
      <c r="F75" s="21">
        <v>0</v>
      </c>
      <c r="G75" s="29">
        <v>0</v>
      </c>
      <c r="H75" s="21">
        <v>0</v>
      </c>
      <c r="I75" s="29">
        <v>-16</v>
      </c>
      <c r="J75" s="21">
        <v>-1024</v>
      </c>
      <c r="K75" s="29">
        <v>0</v>
      </c>
      <c r="L75" s="21">
        <v>0</v>
      </c>
      <c r="M75" s="29">
        <v>0</v>
      </c>
      <c r="N75" s="21">
        <v>0</v>
      </c>
      <c r="O75" s="46">
        <f t="shared" si="10"/>
        <v>-1024</v>
      </c>
      <c r="P75" s="23"/>
    </row>
    <row r="76" spans="1:16">
      <c r="A76" s="1">
        <v>5510</v>
      </c>
      <c r="B76" s="20" t="s">
        <v>64</v>
      </c>
      <c r="C76" s="29">
        <v>-2</v>
      </c>
      <c r="D76" s="21">
        <v>-644</v>
      </c>
      <c r="E76" s="29">
        <v>0</v>
      </c>
      <c r="F76" s="21">
        <v>0</v>
      </c>
      <c r="G76" s="29">
        <v>0</v>
      </c>
      <c r="H76" s="21">
        <v>0</v>
      </c>
      <c r="I76" s="29">
        <v>-17</v>
      </c>
      <c r="J76" s="21">
        <v>-1003</v>
      </c>
      <c r="K76" s="29">
        <v>-2</v>
      </c>
      <c r="L76" s="21">
        <v>-5662</v>
      </c>
      <c r="M76" s="49">
        <v>0</v>
      </c>
      <c r="N76" s="21">
        <v>0</v>
      </c>
      <c r="O76" s="46">
        <f t="shared" si="10"/>
        <v>-7309</v>
      </c>
      <c r="P76" s="23"/>
    </row>
    <row r="77" spans="1:16">
      <c r="A77" s="1">
        <v>5511</v>
      </c>
      <c r="B77" s="20" t="s">
        <v>65</v>
      </c>
      <c r="C77" s="29">
        <v>5</v>
      </c>
      <c r="D77" s="21">
        <v>1610</v>
      </c>
      <c r="E77" s="29">
        <v>0</v>
      </c>
      <c r="F77" s="21">
        <v>0</v>
      </c>
      <c r="G77" s="29">
        <v>0</v>
      </c>
      <c r="H77" s="21">
        <v>0</v>
      </c>
      <c r="I77" s="29">
        <v>3</v>
      </c>
      <c r="J77" s="21">
        <v>192</v>
      </c>
      <c r="K77" s="29">
        <v>0</v>
      </c>
      <c r="L77" s="51">
        <v>0</v>
      </c>
      <c r="M77" s="29">
        <v>0</v>
      </c>
      <c r="N77" s="53">
        <v>0</v>
      </c>
      <c r="O77" s="46">
        <f t="shared" si="10"/>
        <v>1802</v>
      </c>
      <c r="P77" s="23"/>
    </row>
    <row r="78" spans="1:16">
      <c r="A78" s="1">
        <v>5598</v>
      </c>
      <c r="B78" s="20"/>
      <c r="C78" s="48">
        <f t="shared" ref="C78:O78" si="11">SUM(C67:C77)</f>
        <v>-2</v>
      </c>
      <c r="D78" s="24">
        <f t="shared" si="11"/>
        <v>-38</v>
      </c>
      <c r="E78" s="48">
        <f t="shared" si="11"/>
        <v>0</v>
      </c>
      <c r="F78" s="24">
        <f t="shared" si="11"/>
        <v>0</v>
      </c>
      <c r="G78" s="48">
        <f t="shared" si="11"/>
        <v>-12</v>
      </c>
      <c r="H78" s="24">
        <f t="shared" si="11"/>
        <v>-696</v>
      </c>
      <c r="I78" s="48">
        <f t="shared" si="11"/>
        <v>-252</v>
      </c>
      <c r="J78" s="24">
        <f t="shared" si="11"/>
        <v>-15033</v>
      </c>
      <c r="K78" s="48">
        <f t="shared" si="11"/>
        <v>-2</v>
      </c>
      <c r="L78" s="24">
        <f t="shared" si="11"/>
        <v>-5662</v>
      </c>
      <c r="M78" s="48">
        <f t="shared" si="11"/>
        <v>0</v>
      </c>
      <c r="N78" s="24">
        <f t="shared" si="11"/>
        <v>0</v>
      </c>
      <c r="O78" s="48">
        <f t="shared" si="11"/>
        <v>-21429</v>
      </c>
      <c r="P78" s="23"/>
    </row>
    <row r="79" spans="1:16">
      <c r="A79" s="1">
        <v>5599</v>
      </c>
      <c r="B79" s="20" t="s">
        <v>66</v>
      </c>
      <c r="C79" s="22">
        <f>+'[1]нови натури МОН'!D76</f>
        <v>0</v>
      </c>
      <c r="D79" s="21">
        <f t="shared" ref="D79:D137" si="12">IF(C79&lt;=40,ROUND(C79*D$2,0),ROUND(C79*D$3,0))</f>
        <v>0</v>
      </c>
      <c r="E79" s="29">
        <f>+'[1]нови натури МОН'!J76</f>
        <v>0</v>
      </c>
      <c r="F79" s="21">
        <f t="shared" ref="F79:F137" si="13">ROUND(E79*F$7,0)</f>
        <v>0</v>
      </c>
      <c r="G79" s="29">
        <f>+'[1]нови натури МОН'!M76</f>
        <v>0</v>
      </c>
      <c r="H79" s="21"/>
      <c r="I79" s="22"/>
      <c r="J79" s="21"/>
      <c r="K79" s="29"/>
      <c r="L79" s="51"/>
      <c r="M79" s="29">
        <v>0</v>
      </c>
      <c r="N79" s="53">
        <v>0</v>
      </c>
      <c r="O79" s="46">
        <f t="shared" ref="O79:O89" si="14">N79+L79+J79+H79+F79+D79</f>
        <v>0</v>
      </c>
      <c r="P79" s="23"/>
    </row>
    <row r="80" spans="1:16">
      <c r="A80" s="1">
        <v>5601</v>
      </c>
      <c r="B80" s="20" t="s">
        <v>67</v>
      </c>
      <c r="C80" s="29">
        <v>2</v>
      </c>
      <c r="D80" s="21">
        <v>644</v>
      </c>
      <c r="E80" s="29">
        <v>0</v>
      </c>
      <c r="F80" s="21">
        <v>0</v>
      </c>
      <c r="G80" s="29">
        <v>0</v>
      </c>
      <c r="H80" s="21">
        <v>0</v>
      </c>
      <c r="I80" s="29">
        <v>-15</v>
      </c>
      <c r="J80" s="21">
        <v>-885</v>
      </c>
      <c r="K80" s="29">
        <v>-7</v>
      </c>
      <c r="L80" s="21">
        <v>-19817</v>
      </c>
      <c r="M80" s="45">
        <v>0</v>
      </c>
      <c r="N80" s="21">
        <v>0</v>
      </c>
      <c r="O80" s="46">
        <f t="shared" si="14"/>
        <v>-20058</v>
      </c>
      <c r="P80" s="23"/>
    </row>
    <row r="81" spans="1:97">
      <c r="A81" s="1">
        <v>5602</v>
      </c>
      <c r="B81" s="20" t="s">
        <v>68</v>
      </c>
      <c r="C81" s="29">
        <v>-9</v>
      </c>
      <c r="D81" s="21">
        <v>-2898</v>
      </c>
      <c r="E81" s="29">
        <v>0</v>
      </c>
      <c r="F81" s="21">
        <v>0</v>
      </c>
      <c r="G81" s="29">
        <v>0</v>
      </c>
      <c r="H81" s="21">
        <v>0</v>
      </c>
      <c r="I81" s="29">
        <v>-15</v>
      </c>
      <c r="J81" s="21">
        <v>-885</v>
      </c>
      <c r="K81" s="29">
        <v>0</v>
      </c>
      <c r="L81" s="21">
        <v>0</v>
      </c>
      <c r="M81" s="29">
        <v>0</v>
      </c>
      <c r="N81" s="21">
        <v>0</v>
      </c>
      <c r="O81" s="46">
        <f t="shared" si="14"/>
        <v>-3783</v>
      </c>
      <c r="P81" s="23"/>
    </row>
    <row r="82" spans="1:97">
      <c r="A82" s="1">
        <v>5603</v>
      </c>
      <c r="B82" s="20" t="s">
        <v>69</v>
      </c>
      <c r="C82" s="29">
        <v>-28</v>
      </c>
      <c r="D82" s="21">
        <v>-9016</v>
      </c>
      <c r="E82" s="29">
        <v>-1</v>
      </c>
      <c r="F82" s="21">
        <v>-333</v>
      </c>
      <c r="G82" s="29">
        <v>2</v>
      </c>
      <c r="H82" s="21">
        <v>116</v>
      </c>
      <c r="I82" s="29">
        <v>17</v>
      </c>
      <c r="J82" s="21">
        <v>1003</v>
      </c>
      <c r="K82" s="29">
        <v>-1</v>
      </c>
      <c r="L82" s="21">
        <v>-2831</v>
      </c>
      <c r="M82" s="29">
        <v>0</v>
      </c>
      <c r="N82" s="21">
        <v>0</v>
      </c>
      <c r="O82" s="46">
        <f t="shared" si="14"/>
        <v>-11061</v>
      </c>
      <c r="P82" s="23"/>
    </row>
    <row r="83" spans="1:97">
      <c r="A83" s="1">
        <v>5605</v>
      </c>
      <c r="B83" s="20" t="s">
        <v>70</v>
      </c>
      <c r="C83" s="29">
        <v>29</v>
      </c>
      <c r="D83" s="21">
        <v>9338</v>
      </c>
      <c r="E83" s="29">
        <v>0</v>
      </c>
      <c r="F83" s="21">
        <v>0</v>
      </c>
      <c r="G83" s="29">
        <v>7</v>
      </c>
      <c r="H83" s="21">
        <v>406</v>
      </c>
      <c r="I83" s="29">
        <v>1</v>
      </c>
      <c r="J83" s="21">
        <v>59</v>
      </c>
      <c r="K83" s="29">
        <v>8</v>
      </c>
      <c r="L83" s="21">
        <v>22648</v>
      </c>
      <c r="M83" s="29">
        <v>0</v>
      </c>
      <c r="N83" s="21">
        <v>0</v>
      </c>
      <c r="O83" s="46">
        <f t="shared" si="14"/>
        <v>32451</v>
      </c>
      <c r="P83" s="23"/>
    </row>
    <row r="84" spans="1:97">
      <c r="A84" s="1">
        <v>5606</v>
      </c>
      <c r="B84" s="20" t="s">
        <v>71</v>
      </c>
      <c r="C84" s="29">
        <v>-11</v>
      </c>
      <c r="D84" s="21">
        <v>-3542</v>
      </c>
      <c r="E84" s="29">
        <v>0</v>
      </c>
      <c r="F84" s="21">
        <v>0</v>
      </c>
      <c r="G84" s="29">
        <v>0</v>
      </c>
      <c r="H84" s="21">
        <v>0</v>
      </c>
      <c r="I84" s="29">
        <v>-16</v>
      </c>
      <c r="J84" s="21">
        <v>-944</v>
      </c>
      <c r="K84" s="29">
        <v>-3</v>
      </c>
      <c r="L84" s="21">
        <v>-8493</v>
      </c>
      <c r="M84" s="29">
        <v>0</v>
      </c>
      <c r="N84" s="21">
        <v>0</v>
      </c>
      <c r="O84" s="46">
        <f t="shared" si="14"/>
        <v>-12979</v>
      </c>
      <c r="P84" s="23"/>
    </row>
    <row r="85" spans="1:97">
      <c r="A85" s="1">
        <v>5607</v>
      </c>
      <c r="B85" s="20" t="s">
        <v>72</v>
      </c>
      <c r="C85" s="29">
        <v>0</v>
      </c>
      <c r="D85" s="21">
        <v>0</v>
      </c>
      <c r="E85" s="29">
        <v>0</v>
      </c>
      <c r="F85" s="21">
        <v>0</v>
      </c>
      <c r="G85" s="29">
        <v>0</v>
      </c>
      <c r="H85" s="21">
        <v>0</v>
      </c>
      <c r="I85" s="29">
        <v>-29</v>
      </c>
      <c r="J85" s="21">
        <v>-1711</v>
      </c>
      <c r="K85" s="29">
        <v>-13</v>
      </c>
      <c r="L85" s="21">
        <v>-36803</v>
      </c>
      <c r="M85" s="29">
        <v>0</v>
      </c>
      <c r="N85" s="21">
        <v>0</v>
      </c>
      <c r="O85" s="46">
        <f t="shared" si="14"/>
        <v>-38514</v>
      </c>
      <c r="P85" s="23"/>
    </row>
    <row r="86" spans="1:97">
      <c r="A86" s="1">
        <v>5608</v>
      </c>
      <c r="B86" s="20" t="s">
        <v>73</v>
      </c>
      <c r="C86" s="29">
        <v>2</v>
      </c>
      <c r="D86" s="21">
        <v>644</v>
      </c>
      <c r="E86" s="29">
        <v>0</v>
      </c>
      <c r="F86" s="21">
        <v>0</v>
      </c>
      <c r="G86" s="29">
        <v>0</v>
      </c>
      <c r="H86" s="21">
        <v>0</v>
      </c>
      <c r="I86" s="29">
        <v>-27</v>
      </c>
      <c r="J86" s="21">
        <v>-1593</v>
      </c>
      <c r="K86" s="29">
        <v>2</v>
      </c>
      <c r="L86" s="21">
        <v>5662</v>
      </c>
      <c r="M86" s="29">
        <v>0</v>
      </c>
      <c r="N86" s="21">
        <v>0</v>
      </c>
      <c r="O86" s="46">
        <f t="shared" si="14"/>
        <v>4713</v>
      </c>
      <c r="P86" s="23"/>
    </row>
    <row r="87" spans="1:97">
      <c r="A87" s="1">
        <v>5609</v>
      </c>
      <c r="B87" s="20" t="s">
        <v>74</v>
      </c>
      <c r="C87" s="29">
        <v>-15</v>
      </c>
      <c r="D87" s="21">
        <v>-4830</v>
      </c>
      <c r="E87" s="29">
        <v>0</v>
      </c>
      <c r="F87" s="21">
        <v>0</v>
      </c>
      <c r="G87" s="29">
        <v>0</v>
      </c>
      <c r="H87" s="21">
        <v>0</v>
      </c>
      <c r="I87" s="29">
        <v>3</v>
      </c>
      <c r="J87" s="21">
        <v>177</v>
      </c>
      <c r="K87" s="29">
        <v>3</v>
      </c>
      <c r="L87" s="21">
        <v>8493</v>
      </c>
      <c r="M87" s="29">
        <v>0</v>
      </c>
      <c r="N87" s="21">
        <v>0</v>
      </c>
      <c r="O87" s="46">
        <f t="shared" si="14"/>
        <v>3840</v>
      </c>
      <c r="P87" s="23"/>
    </row>
    <row r="88" spans="1:97">
      <c r="A88" s="1">
        <v>5610</v>
      </c>
      <c r="B88" s="20" t="s">
        <v>75</v>
      </c>
      <c r="C88" s="29">
        <v>2</v>
      </c>
      <c r="D88" s="21">
        <v>644</v>
      </c>
      <c r="E88" s="29">
        <v>0</v>
      </c>
      <c r="F88" s="21">
        <v>0</v>
      </c>
      <c r="G88" s="29">
        <v>0</v>
      </c>
      <c r="H88" s="21">
        <v>0</v>
      </c>
      <c r="I88" s="29">
        <v>-9</v>
      </c>
      <c r="J88" s="21">
        <v>-531</v>
      </c>
      <c r="K88" s="29">
        <v>-7</v>
      </c>
      <c r="L88" s="21">
        <v>-19817</v>
      </c>
      <c r="M88" s="49">
        <v>0</v>
      </c>
      <c r="N88" s="21">
        <v>0</v>
      </c>
      <c r="O88" s="46">
        <f t="shared" si="14"/>
        <v>-19704</v>
      </c>
      <c r="P88" s="23"/>
    </row>
    <row r="89" spans="1:97">
      <c r="A89" s="1">
        <v>5611</v>
      </c>
      <c r="B89" s="20" t="s">
        <v>76</v>
      </c>
      <c r="C89" s="29">
        <v>-15</v>
      </c>
      <c r="D89" s="21">
        <v>-4830</v>
      </c>
      <c r="E89" s="29">
        <v>0</v>
      </c>
      <c r="F89" s="21">
        <v>0</v>
      </c>
      <c r="G89" s="29">
        <v>0</v>
      </c>
      <c r="H89" s="21">
        <v>0</v>
      </c>
      <c r="I89" s="29">
        <v>-20</v>
      </c>
      <c r="J89" s="21">
        <v>-1180</v>
      </c>
      <c r="K89" s="29">
        <v>1</v>
      </c>
      <c r="L89" s="51">
        <v>2831</v>
      </c>
      <c r="M89" s="29">
        <v>0</v>
      </c>
      <c r="N89" s="53">
        <v>0</v>
      </c>
      <c r="O89" s="46">
        <f t="shared" si="14"/>
        <v>-3179</v>
      </c>
      <c r="P89" s="23"/>
    </row>
    <row r="90" spans="1:97">
      <c r="A90" s="1">
        <v>5698</v>
      </c>
      <c r="B90" s="20"/>
      <c r="C90" s="48">
        <f t="shared" ref="C90:O90" si="15">SUM(C80:C89)</f>
        <v>-43</v>
      </c>
      <c r="D90" s="24">
        <f t="shared" si="15"/>
        <v>-13846</v>
      </c>
      <c r="E90" s="48">
        <f t="shared" si="15"/>
        <v>-1</v>
      </c>
      <c r="F90" s="24">
        <f t="shared" si="15"/>
        <v>-333</v>
      </c>
      <c r="G90" s="48">
        <f t="shared" si="15"/>
        <v>9</v>
      </c>
      <c r="H90" s="24">
        <f t="shared" si="15"/>
        <v>522</v>
      </c>
      <c r="I90" s="48">
        <f t="shared" si="15"/>
        <v>-110</v>
      </c>
      <c r="J90" s="24">
        <f t="shared" si="15"/>
        <v>-6490</v>
      </c>
      <c r="K90" s="48">
        <f t="shared" si="15"/>
        <v>-17</v>
      </c>
      <c r="L90" s="24">
        <f t="shared" si="15"/>
        <v>-48127</v>
      </c>
      <c r="M90" s="56">
        <f t="shared" si="15"/>
        <v>0</v>
      </c>
      <c r="N90" s="24">
        <f t="shared" si="15"/>
        <v>0</v>
      </c>
      <c r="O90" s="48">
        <f t="shared" si="15"/>
        <v>-68274</v>
      </c>
      <c r="P90" s="23"/>
    </row>
    <row r="91" spans="1:97">
      <c r="A91" s="1">
        <v>5699</v>
      </c>
      <c r="B91" s="20" t="s">
        <v>77</v>
      </c>
      <c r="C91" s="22">
        <f>+'[1]нови натури МОН'!D88</f>
        <v>0</v>
      </c>
      <c r="D91" s="21">
        <f t="shared" si="12"/>
        <v>0</v>
      </c>
      <c r="E91" s="29">
        <f>+'[1]нови натури МОН'!J88</f>
        <v>0</v>
      </c>
      <c r="F91" s="21">
        <f t="shared" si="13"/>
        <v>0</v>
      </c>
      <c r="G91" s="29">
        <f>+'[1]нови натури МОН'!M88</f>
        <v>0</v>
      </c>
      <c r="H91" s="21"/>
      <c r="I91" s="22"/>
      <c r="J91" s="21"/>
      <c r="K91" s="29"/>
      <c r="L91" s="51"/>
      <c r="M91" s="29">
        <v>0</v>
      </c>
      <c r="N91" s="53">
        <v>0</v>
      </c>
      <c r="O91" s="46">
        <f t="shared" ref="O91:O95" si="16">N91+L91+J91+H91+F91+D91</f>
        <v>0</v>
      </c>
      <c r="P91" s="23"/>
    </row>
    <row r="92" spans="1:97" s="27" customFormat="1">
      <c r="A92" s="4">
        <v>5701</v>
      </c>
      <c r="B92" s="28" t="s">
        <v>78</v>
      </c>
      <c r="C92" s="29">
        <v>-32</v>
      </c>
      <c r="D92" s="29">
        <v>-10304</v>
      </c>
      <c r="E92" s="29">
        <v>0</v>
      </c>
      <c r="F92" s="29">
        <v>0</v>
      </c>
      <c r="G92" s="29">
        <v>0</v>
      </c>
      <c r="H92" s="29">
        <v>0</v>
      </c>
      <c r="I92" s="29">
        <v>-59</v>
      </c>
      <c r="J92" s="29">
        <v>-3481</v>
      </c>
      <c r="K92" s="29">
        <v>-12</v>
      </c>
      <c r="L92" s="29">
        <v>-33972</v>
      </c>
      <c r="M92" s="45">
        <v>0</v>
      </c>
      <c r="N92" s="29">
        <v>0</v>
      </c>
      <c r="O92" s="46">
        <f t="shared" si="16"/>
        <v>-47757</v>
      </c>
      <c r="P92" s="23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</row>
    <row r="93" spans="1:97">
      <c r="A93" s="1">
        <v>5702</v>
      </c>
      <c r="B93" s="20" t="s">
        <v>79</v>
      </c>
      <c r="C93" s="29">
        <v>-21</v>
      </c>
      <c r="D93" s="21">
        <v>-6762</v>
      </c>
      <c r="E93" s="29">
        <v>0</v>
      </c>
      <c r="F93" s="21">
        <v>0</v>
      </c>
      <c r="G93" s="29">
        <v>0</v>
      </c>
      <c r="H93" s="21">
        <v>0</v>
      </c>
      <c r="I93" s="29">
        <v>-28</v>
      </c>
      <c r="J93" s="21">
        <v>-1652</v>
      </c>
      <c r="K93" s="29">
        <v>0</v>
      </c>
      <c r="L93" s="21">
        <v>0</v>
      </c>
      <c r="M93" s="49">
        <v>0</v>
      </c>
      <c r="N93" s="21">
        <v>0</v>
      </c>
      <c r="O93" s="46">
        <f t="shared" si="16"/>
        <v>-8414</v>
      </c>
      <c r="P93" s="23"/>
    </row>
    <row r="94" spans="1:97">
      <c r="A94" s="1">
        <v>5703</v>
      </c>
      <c r="B94" s="20" t="s">
        <v>80</v>
      </c>
      <c r="C94" s="29">
        <v>-3</v>
      </c>
      <c r="D94" s="21">
        <v>-966</v>
      </c>
      <c r="E94" s="29">
        <v>0</v>
      </c>
      <c r="F94" s="21">
        <v>0</v>
      </c>
      <c r="G94" s="29">
        <v>6</v>
      </c>
      <c r="H94" s="21">
        <v>348</v>
      </c>
      <c r="I94" s="29">
        <v>-31</v>
      </c>
      <c r="J94" s="21">
        <v>-1829</v>
      </c>
      <c r="K94" s="29">
        <v>-23</v>
      </c>
      <c r="L94" s="51">
        <v>-65113</v>
      </c>
      <c r="M94" s="29">
        <v>0</v>
      </c>
      <c r="N94" s="53">
        <v>0</v>
      </c>
      <c r="O94" s="46">
        <f t="shared" si="16"/>
        <v>-67560</v>
      </c>
      <c r="P94" s="23"/>
    </row>
    <row r="95" spans="1:97">
      <c r="A95" s="1">
        <v>5704</v>
      </c>
      <c r="B95" s="20" t="s">
        <v>81</v>
      </c>
      <c r="C95" s="29">
        <v>-2</v>
      </c>
      <c r="D95" s="21">
        <v>-644</v>
      </c>
      <c r="E95" s="29">
        <v>0</v>
      </c>
      <c r="F95" s="21">
        <v>0</v>
      </c>
      <c r="G95" s="29">
        <v>0</v>
      </c>
      <c r="H95" s="21">
        <v>0</v>
      </c>
      <c r="I95" s="29">
        <v>6</v>
      </c>
      <c r="J95" s="21">
        <v>354</v>
      </c>
      <c r="K95" s="29">
        <v>0</v>
      </c>
      <c r="L95" s="51">
        <v>0</v>
      </c>
      <c r="M95" s="29">
        <v>0</v>
      </c>
      <c r="N95" s="53">
        <v>0</v>
      </c>
      <c r="O95" s="46">
        <f t="shared" si="16"/>
        <v>-290</v>
      </c>
      <c r="P95" s="23"/>
    </row>
    <row r="96" spans="1:97">
      <c r="A96" s="1">
        <v>5798</v>
      </c>
      <c r="B96" s="20"/>
      <c r="C96" s="48">
        <f t="shared" ref="C96:O96" si="17">SUM(C92:C95)</f>
        <v>-58</v>
      </c>
      <c r="D96" s="24">
        <f t="shared" si="17"/>
        <v>-18676</v>
      </c>
      <c r="E96" s="48">
        <f t="shared" si="17"/>
        <v>0</v>
      </c>
      <c r="F96" s="24">
        <f t="shared" si="17"/>
        <v>0</v>
      </c>
      <c r="G96" s="48">
        <f t="shared" si="17"/>
        <v>6</v>
      </c>
      <c r="H96" s="24">
        <f t="shared" si="17"/>
        <v>348</v>
      </c>
      <c r="I96" s="48">
        <f t="shared" si="17"/>
        <v>-112</v>
      </c>
      <c r="J96" s="24">
        <f t="shared" si="17"/>
        <v>-6608</v>
      </c>
      <c r="K96" s="48">
        <f t="shared" si="17"/>
        <v>-35</v>
      </c>
      <c r="L96" s="24">
        <f t="shared" si="17"/>
        <v>-99085</v>
      </c>
      <c r="M96" s="48">
        <f t="shared" si="17"/>
        <v>0</v>
      </c>
      <c r="N96" s="24">
        <f t="shared" si="17"/>
        <v>0</v>
      </c>
      <c r="O96" s="48">
        <f t="shared" si="17"/>
        <v>-124021</v>
      </c>
      <c r="P96" s="23"/>
    </row>
    <row r="97" spans="1:16">
      <c r="A97" s="1">
        <v>5799</v>
      </c>
      <c r="B97" s="20" t="s">
        <v>82</v>
      </c>
      <c r="C97" s="22">
        <f>+'[1]нови натури МОН'!D94</f>
        <v>0</v>
      </c>
      <c r="D97" s="21">
        <f t="shared" si="12"/>
        <v>0</v>
      </c>
      <c r="E97" s="29">
        <f>+'[1]нови натури МОН'!J94</f>
        <v>0</v>
      </c>
      <c r="F97" s="21">
        <f t="shared" si="13"/>
        <v>0</v>
      </c>
      <c r="G97" s="29">
        <f>+'[1]нови натури МОН'!M94</f>
        <v>0</v>
      </c>
      <c r="H97" s="21"/>
      <c r="I97" s="22"/>
      <c r="J97" s="21"/>
      <c r="K97" s="29"/>
      <c r="L97" s="51"/>
      <c r="M97" s="29">
        <v>0</v>
      </c>
      <c r="N97" s="53">
        <v>0</v>
      </c>
      <c r="O97" s="46">
        <f t="shared" ref="O97:O105" si="18">N97+L97+J97+H97+F97+D97</f>
        <v>0</v>
      </c>
      <c r="P97" s="23"/>
    </row>
    <row r="98" spans="1:16">
      <c r="A98" s="1">
        <v>5801</v>
      </c>
      <c r="B98" s="20" t="s">
        <v>83</v>
      </c>
      <c r="C98" s="29">
        <v>-17</v>
      </c>
      <c r="D98" s="21">
        <v>-5474</v>
      </c>
      <c r="E98" s="29">
        <v>0</v>
      </c>
      <c r="F98" s="21">
        <v>0</v>
      </c>
      <c r="G98" s="29">
        <v>0</v>
      </c>
      <c r="H98" s="21">
        <v>0</v>
      </c>
      <c r="I98" s="29">
        <v>-9</v>
      </c>
      <c r="J98" s="21">
        <v>-531</v>
      </c>
      <c r="K98" s="29">
        <v>3</v>
      </c>
      <c r="L98" s="21">
        <v>8493</v>
      </c>
      <c r="M98" s="45">
        <v>0</v>
      </c>
      <c r="N98" s="21">
        <v>0</v>
      </c>
      <c r="O98" s="46">
        <f t="shared" si="18"/>
        <v>2488</v>
      </c>
      <c r="P98" s="23"/>
    </row>
    <row r="99" spans="1:16">
      <c r="A99" s="1">
        <v>5802</v>
      </c>
      <c r="B99" s="20" t="s">
        <v>84</v>
      </c>
      <c r="C99" s="29">
        <v>7</v>
      </c>
      <c r="D99" s="21">
        <v>2254</v>
      </c>
      <c r="E99" s="29">
        <v>0</v>
      </c>
      <c r="F99" s="21">
        <v>0</v>
      </c>
      <c r="G99" s="29">
        <v>0</v>
      </c>
      <c r="H99" s="21">
        <v>0</v>
      </c>
      <c r="I99" s="29">
        <v>-11</v>
      </c>
      <c r="J99" s="21">
        <v>-649</v>
      </c>
      <c r="K99" s="29">
        <v>0</v>
      </c>
      <c r="L99" s="21">
        <v>0</v>
      </c>
      <c r="M99" s="29">
        <v>0</v>
      </c>
      <c r="N99" s="21">
        <v>0</v>
      </c>
      <c r="O99" s="46">
        <f t="shared" si="18"/>
        <v>1605</v>
      </c>
      <c r="P99" s="23"/>
    </row>
    <row r="100" spans="1:16">
      <c r="A100" s="1">
        <v>5803</v>
      </c>
      <c r="B100" s="20" t="s">
        <v>85</v>
      </c>
      <c r="C100" s="29">
        <v>-50</v>
      </c>
      <c r="D100" s="21">
        <v>-16100</v>
      </c>
      <c r="E100" s="29">
        <v>1</v>
      </c>
      <c r="F100" s="21">
        <v>333</v>
      </c>
      <c r="G100" s="29">
        <v>0</v>
      </c>
      <c r="H100" s="21">
        <v>0</v>
      </c>
      <c r="I100" s="29">
        <v>-149</v>
      </c>
      <c r="J100" s="21">
        <v>-8791</v>
      </c>
      <c r="K100" s="29">
        <v>0</v>
      </c>
      <c r="L100" s="21">
        <v>0</v>
      </c>
      <c r="M100" s="29">
        <v>0</v>
      </c>
      <c r="N100" s="21">
        <v>0</v>
      </c>
      <c r="O100" s="46">
        <f t="shared" si="18"/>
        <v>-24558</v>
      </c>
      <c r="P100" s="23"/>
    </row>
    <row r="101" spans="1:16">
      <c r="A101" s="1">
        <v>5804</v>
      </c>
      <c r="B101" s="20" t="s">
        <v>86</v>
      </c>
      <c r="C101" s="29">
        <v>17</v>
      </c>
      <c r="D101" s="21">
        <v>5474</v>
      </c>
      <c r="E101" s="29">
        <v>0</v>
      </c>
      <c r="F101" s="21">
        <v>0</v>
      </c>
      <c r="G101" s="29">
        <v>0</v>
      </c>
      <c r="H101" s="21">
        <v>0</v>
      </c>
      <c r="I101" s="29">
        <v>-60</v>
      </c>
      <c r="J101" s="21">
        <v>-3540</v>
      </c>
      <c r="K101" s="29">
        <v>0</v>
      </c>
      <c r="L101" s="21">
        <v>0</v>
      </c>
      <c r="M101" s="29">
        <v>0</v>
      </c>
      <c r="N101" s="21">
        <v>0</v>
      </c>
      <c r="O101" s="46">
        <f t="shared" si="18"/>
        <v>1934</v>
      </c>
      <c r="P101" s="23"/>
    </row>
    <row r="102" spans="1:16">
      <c r="A102" s="1">
        <v>5805</v>
      </c>
      <c r="B102" s="20" t="s">
        <v>87</v>
      </c>
      <c r="C102" s="29">
        <v>-17</v>
      </c>
      <c r="D102" s="21">
        <v>-5474</v>
      </c>
      <c r="E102" s="29">
        <v>1</v>
      </c>
      <c r="F102" s="21">
        <v>333</v>
      </c>
      <c r="G102" s="29">
        <v>0</v>
      </c>
      <c r="H102" s="21">
        <v>0</v>
      </c>
      <c r="I102" s="29">
        <v>-11</v>
      </c>
      <c r="J102" s="21">
        <v>-649</v>
      </c>
      <c r="K102" s="29">
        <v>0</v>
      </c>
      <c r="L102" s="21">
        <v>0</v>
      </c>
      <c r="M102" s="29">
        <v>0</v>
      </c>
      <c r="N102" s="21">
        <v>0</v>
      </c>
      <c r="O102" s="46">
        <f t="shared" si="18"/>
        <v>-5790</v>
      </c>
      <c r="P102" s="23"/>
    </row>
    <row r="103" spans="1:16">
      <c r="A103" s="1">
        <v>5806</v>
      </c>
      <c r="B103" s="20" t="s">
        <v>88</v>
      </c>
      <c r="C103" s="29">
        <v>5</v>
      </c>
      <c r="D103" s="21">
        <v>1610</v>
      </c>
      <c r="E103" s="29">
        <v>0</v>
      </c>
      <c r="F103" s="21">
        <v>0</v>
      </c>
      <c r="G103" s="29">
        <v>0</v>
      </c>
      <c r="H103" s="21">
        <v>0</v>
      </c>
      <c r="I103" s="29">
        <v>-8</v>
      </c>
      <c r="J103" s="21">
        <v>-512</v>
      </c>
      <c r="K103" s="29">
        <v>0</v>
      </c>
      <c r="L103" s="21">
        <v>0</v>
      </c>
      <c r="M103" s="29">
        <v>0</v>
      </c>
      <c r="N103" s="21">
        <v>0</v>
      </c>
      <c r="O103" s="46">
        <f t="shared" si="18"/>
        <v>1098</v>
      </c>
      <c r="P103" s="23"/>
    </row>
    <row r="104" spans="1:16" s="4" customFormat="1">
      <c r="A104" s="4">
        <v>5807</v>
      </c>
      <c r="B104" s="28" t="s">
        <v>89</v>
      </c>
      <c r="C104" s="29">
        <v>-15</v>
      </c>
      <c r="D104" s="29">
        <v>-4830</v>
      </c>
      <c r="E104" s="29">
        <v>0</v>
      </c>
      <c r="F104" s="29">
        <v>0</v>
      </c>
      <c r="G104" s="29">
        <v>-9</v>
      </c>
      <c r="H104" s="29">
        <v>-522</v>
      </c>
      <c r="I104" s="29">
        <v>-14</v>
      </c>
      <c r="J104" s="29">
        <v>-826</v>
      </c>
      <c r="K104" s="29">
        <v>0</v>
      </c>
      <c r="L104" s="29">
        <v>0</v>
      </c>
      <c r="M104" s="49">
        <v>0</v>
      </c>
      <c r="N104" s="29">
        <v>0</v>
      </c>
      <c r="O104" s="46">
        <f t="shared" si="18"/>
        <v>-6178</v>
      </c>
      <c r="P104" s="23"/>
    </row>
    <row r="105" spans="1:16">
      <c r="A105" s="1">
        <v>5808</v>
      </c>
      <c r="B105" s="20" t="s">
        <v>90</v>
      </c>
      <c r="C105" s="29">
        <v>-3</v>
      </c>
      <c r="D105" s="21">
        <v>-966</v>
      </c>
      <c r="E105" s="29">
        <v>0</v>
      </c>
      <c r="F105" s="21">
        <v>0</v>
      </c>
      <c r="G105" s="29">
        <v>0</v>
      </c>
      <c r="H105" s="21">
        <v>0</v>
      </c>
      <c r="I105" s="29">
        <v>12</v>
      </c>
      <c r="J105" s="21">
        <v>768</v>
      </c>
      <c r="K105" s="29">
        <v>0</v>
      </c>
      <c r="L105" s="51">
        <v>0</v>
      </c>
      <c r="M105" s="29">
        <v>0</v>
      </c>
      <c r="N105" s="53">
        <v>0</v>
      </c>
      <c r="O105" s="46">
        <f t="shared" si="18"/>
        <v>-198</v>
      </c>
      <c r="P105" s="23"/>
    </row>
    <row r="106" spans="1:16">
      <c r="A106" s="1">
        <v>5898</v>
      </c>
      <c r="B106" s="20"/>
      <c r="C106" s="48">
        <f t="shared" ref="C106:O106" si="19">SUM(C98:C105)</f>
        <v>-73</v>
      </c>
      <c r="D106" s="24">
        <f t="shared" si="19"/>
        <v>-23506</v>
      </c>
      <c r="E106" s="48">
        <f t="shared" si="19"/>
        <v>2</v>
      </c>
      <c r="F106" s="24">
        <f t="shared" si="19"/>
        <v>666</v>
      </c>
      <c r="G106" s="48">
        <f t="shared" si="19"/>
        <v>-9</v>
      </c>
      <c r="H106" s="24">
        <f t="shared" si="19"/>
        <v>-522</v>
      </c>
      <c r="I106" s="48">
        <f t="shared" si="19"/>
        <v>-250</v>
      </c>
      <c r="J106" s="24">
        <f t="shared" si="19"/>
        <v>-14730</v>
      </c>
      <c r="K106" s="48">
        <f t="shared" si="19"/>
        <v>3</v>
      </c>
      <c r="L106" s="24">
        <f t="shared" si="19"/>
        <v>8493</v>
      </c>
      <c r="M106" s="48">
        <f t="shared" si="19"/>
        <v>0</v>
      </c>
      <c r="N106" s="24">
        <f t="shared" si="19"/>
        <v>0</v>
      </c>
      <c r="O106" s="48">
        <f t="shared" si="19"/>
        <v>-29599</v>
      </c>
      <c r="P106" s="23"/>
    </row>
    <row r="107" spans="1:16">
      <c r="A107" s="1">
        <v>5899</v>
      </c>
      <c r="B107" s="20" t="s">
        <v>91</v>
      </c>
      <c r="C107" s="22">
        <f>+'[1]нови натури МОН'!D104</f>
        <v>0</v>
      </c>
      <c r="D107" s="21">
        <f t="shared" si="12"/>
        <v>0</v>
      </c>
      <c r="E107" s="29">
        <f>+'[1]нови натури МОН'!J104</f>
        <v>0</v>
      </c>
      <c r="F107" s="21">
        <f t="shared" si="13"/>
        <v>0</v>
      </c>
      <c r="G107" s="29">
        <f>+'[1]нови натури МОН'!M104</f>
        <v>0</v>
      </c>
      <c r="H107" s="21"/>
      <c r="I107" s="22"/>
      <c r="J107" s="21"/>
      <c r="K107" s="29"/>
      <c r="L107" s="51"/>
      <c r="M107" s="29">
        <v>0</v>
      </c>
      <c r="N107" s="53">
        <v>0</v>
      </c>
      <c r="O107" s="46">
        <f t="shared" ref="O107:O114" si="20">N107+L107+J107+H107+F107+D107</f>
        <v>0</v>
      </c>
      <c r="P107" s="23"/>
    </row>
    <row r="108" spans="1:16">
      <c r="A108" s="1">
        <v>5901</v>
      </c>
      <c r="B108" s="20" t="s">
        <v>92</v>
      </c>
      <c r="C108" s="29">
        <v>-21</v>
      </c>
      <c r="D108" s="21">
        <v>-6762</v>
      </c>
      <c r="E108" s="29">
        <v>0</v>
      </c>
      <c r="F108" s="21">
        <v>0</v>
      </c>
      <c r="G108" s="29">
        <v>2</v>
      </c>
      <c r="H108" s="21">
        <v>116</v>
      </c>
      <c r="I108" s="29">
        <v>-20</v>
      </c>
      <c r="J108" s="21">
        <v>-1180</v>
      </c>
      <c r="K108" s="29">
        <v>5</v>
      </c>
      <c r="L108" s="21">
        <v>14155</v>
      </c>
      <c r="M108" s="45">
        <v>0</v>
      </c>
      <c r="N108" s="21">
        <v>0</v>
      </c>
      <c r="O108" s="46">
        <f t="shared" si="20"/>
        <v>6329</v>
      </c>
      <c r="P108" s="23"/>
    </row>
    <row r="109" spans="1:16">
      <c r="A109" s="1">
        <v>5902</v>
      </c>
      <c r="B109" s="20" t="s">
        <v>93</v>
      </c>
      <c r="C109" s="29">
        <v>-6</v>
      </c>
      <c r="D109" s="21">
        <v>-1932</v>
      </c>
      <c r="E109" s="29">
        <v>0</v>
      </c>
      <c r="F109" s="21">
        <v>0</v>
      </c>
      <c r="G109" s="29">
        <v>0</v>
      </c>
      <c r="H109" s="21">
        <v>0</v>
      </c>
      <c r="I109" s="29">
        <v>-18</v>
      </c>
      <c r="J109" s="21">
        <v>-1062</v>
      </c>
      <c r="K109" s="29">
        <v>-7</v>
      </c>
      <c r="L109" s="21">
        <v>-19817</v>
      </c>
      <c r="M109" s="29">
        <v>0</v>
      </c>
      <c r="N109" s="21">
        <v>0</v>
      </c>
      <c r="O109" s="46">
        <f t="shared" si="20"/>
        <v>-22811</v>
      </c>
      <c r="P109" s="23"/>
    </row>
    <row r="110" spans="1:16">
      <c r="A110" s="1">
        <v>5903</v>
      </c>
      <c r="B110" s="20" t="s">
        <v>94</v>
      </c>
      <c r="C110" s="29">
        <v>-11</v>
      </c>
      <c r="D110" s="21">
        <v>-3542</v>
      </c>
      <c r="E110" s="29">
        <v>0</v>
      </c>
      <c r="F110" s="21">
        <v>0</v>
      </c>
      <c r="G110" s="29">
        <v>0</v>
      </c>
      <c r="H110" s="21">
        <v>0</v>
      </c>
      <c r="I110" s="29">
        <v>-61</v>
      </c>
      <c r="J110" s="21">
        <v>-3599</v>
      </c>
      <c r="K110" s="29">
        <v>4</v>
      </c>
      <c r="L110" s="21">
        <v>11324</v>
      </c>
      <c r="M110" s="29">
        <v>0</v>
      </c>
      <c r="N110" s="21">
        <v>0</v>
      </c>
      <c r="O110" s="46">
        <f t="shared" si="20"/>
        <v>4183</v>
      </c>
      <c r="P110" s="23"/>
    </row>
    <row r="111" spans="1:16">
      <c r="A111" s="1">
        <v>5904</v>
      </c>
      <c r="B111" s="20" t="s">
        <v>95</v>
      </c>
      <c r="C111" s="29">
        <v>-17</v>
      </c>
      <c r="D111" s="21">
        <v>-5474</v>
      </c>
      <c r="E111" s="29">
        <v>0</v>
      </c>
      <c r="F111" s="21">
        <v>0</v>
      </c>
      <c r="G111" s="29">
        <v>6</v>
      </c>
      <c r="H111" s="21">
        <v>348</v>
      </c>
      <c r="I111" s="29">
        <v>-15</v>
      </c>
      <c r="J111" s="21">
        <v>-885</v>
      </c>
      <c r="K111" s="29">
        <v>-3</v>
      </c>
      <c r="L111" s="21">
        <v>-8493</v>
      </c>
      <c r="M111" s="29">
        <v>0</v>
      </c>
      <c r="N111" s="21">
        <v>0</v>
      </c>
      <c r="O111" s="46">
        <f t="shared" si="20"/>
        <v>-14504</v>
      </c>
      <c r="P111" s="23"/>
    </row>
    <row r="112" spans="1:16">
      <c r="A112" s="1">
        <v>5905</v>
      </c>
      <c r="B112" s="20" t="s">
        <v>96</v>
      </c>
      <c r="C112" s="29">
        <v>-77</v>
      </c>
      <c r="D112" s="21">
        <v>-24794</v>
      </c>
      <c r="E112" s="29">
        <v>0</v>
      </c>
      <c r="F112" s="21">
        <v>0</v>
      </c>
      <c r="G112" s="29">
        <v>-16</v>
      </c>
      <c r="H112" s="21">
        <v>-928</v>
      </c>
      <c r="I112" s="29">
        <v>5</v>
      </c>
      <c r="J112" s="21">
        <v>295</v>
      </c>
      <c r="K112" s="29">
        <v>4</v>
      </c>
      <c r="L112" s="21">
        <v>11324</v>
      </c>
      <c r="M112" s="29">
        <v>0</v>
      </c>
      <c r="N112" s="21">
        <v>0</v>
      </c>
      <c r="O112" s="46">
        <f t="shared" si="20"/>
        <v>-14103</v>
      </c>
      <c r="P112" s="23"/>
    </row>
    <row r="113" spans="1:16">
      <c r="A113" s="1">
        <v>5906</v>
      </c>
      <c r="B113" s="20" t="s">
        <v>97</v>
      </c>
      <c r="C113" s="29">
        <v>-40</v>
      </c>
      <c r="D113" s="21">
        <v>-12880</v>
      </c>
      <c r="E113" s="29">
        <v>0</v>
      </c>
      <c r="F113" s="21">
        <v>0</v>
      </c>
      <c r="G113" s="29">
        <v>0</v>
      </c>
      <c r="H113" s="21">
        <v>0</v>
      </c>
      <c r="I113" s="29">
        <v>-14</v>
      </c>
      <c r="J113" s="21">
        <v>-826</v>
      </c>
      <c r="K113" s="29">
        <v>3</v>
      </c>
      <c r="L113" s="21">
        <v>8493</v>
      </c>
      <c r="M113" s="49">
        <v>0</v>
      </c>
      <c r="N113" s="21">
        <v>0</v>
      </c>
      <c r="O113" s="46">
        <f t="shared" si="20"/>
        <v>-5213</v>
      </c>
      <c r="P113" s="23"/>
    </row>
    <row r="114" spans="1:16">
      <c r="A114" s="1">
        <v>5907</v>
      </c>
      <c r="B114" s="20" t="s">
        <v>98</v>
      </c>
      <c r="C114" s="29">
        <v>-11</v>
      </c>
      <c r="D114" s="21">
        <v>-3542</v>
      </c>
      <c r="E114" s="29">
        <v>0</v>
      </c>
      <c r="F114" s="21">
        <v>0</v>
      </c>
      <c r="G114" s="29">
        <v>0</v>
      </c>
      <c r="H114" s="21">
        <v>0</v>
      </c>
      <c r="I114" s="29">
        <v>-16</v>
      </c>
      <c r="J114" s="21">
        <v>-944</v>
      </c>
      <c r="K114" s="29">
        <v>0</v>
      </c>
      <c r="L114" s="51">
        <v>0</v>
      </c>
      <c r="M114" s="29">
        <v>0</v>
      </c>
      <c r="N114" s="53">
        <v>0</v>
      </c>
      <c r="O114" s="46">
        <f t="shared" si="20"/>
        <v>-4486</v>
      </c>
      <c r="P114" s="23"/>
    </row>
    <row r="115" spans="1:16">
      <c r="A115" s="1">
        <v>5998</v>
      </c>
      <c r="B115" s="20"/>
      <c r="C115" s="48">
        <f t="shared" ref="C115:O115" si="21">SUM(C108:C114)</f>
        <v>-183</v>
      </c>
      <c r="D115" s="24">
        <f t="shared" si="21"/>
        <v>-58926</v>
      </c>
      <c r="E115" s="48">
        <f t="shared" si="21"/>
        <v>0</v>
      </c>
      <c r="F115" s="24">
        <f t="shared" si="21"/>
        <v>0</v>
      </c>
      <c r="G115" s="48">
        <f t="shared" si="21"/>
        <v>-8</v>
      </c>
      <c r="H115" s="24">
        <f t="shared" si="21"/>
        <v>-464</v>
      </c>
      <c r="I115" s="48">
        <f t="shared" si="21"/>
        <v>-139</v>
      </c>
      <c r="J115" s="24">
        <f t="shared" si="21"/>
        <v>-8201</v>
      </c>
      <c r="K115" s="48">
        <f t="shared" si="21"/>
        <v>6</v>
      </c>
      <c r="L115" s="24">
        <f t="shared" si="21"/>
        <v>16986</v>
      </c>
      <c r="M115" s="48">
        <f t="shared" si="21"/>
        <v>0</v>
      </c>
      <c r="N115" s="24">
        <f t="shared" si="21"/>
        <v>0</v>
      </c>
      <c r="O115" s="48">
        <f t="shared" si="21"/>
        <v>-50605</v>
      </c>
      <c r="P115" s="23"/>
    </row>
    <row r="116" spans="1:16">
      <c r="A116" s="1">
        <v>5999</v>
      </c>
      <c r="B116" s="20" t="s">
        <v>99</v>
      </c>
      <c r="C116" s="22">
        <f>+'[1]нови натури МОН'!D113</f>
        <v>0</v>
      </c>
      <c r="D116" s="21">
        <f t="shared" si="12"/>
        <v>0</v>
      </c>
      <c r="E116" s="29">
        <f>+'[1]нови натури МОН'!J113</f>
        <v>0</v>
      </c>
      <c r="F116" s="21">
        <f t="shared" si="13"/>
        <v>0</v>
      </c>
      <c r="G116" s="29">
        <f>+'[1]нови натури МОН'!M113</f>
        <v>0</v>
      </c>
      <c r="H116" s="21"/>
      <c r="I116" s="22"/>
      <c r="J116" s="21"/>
      <c r="K116" s="29"/>
      <c r="L116" s="51"/>
      <c r="M116" s="29">
        <v>0</v>
      </c>
      <c r="N116" s="53">
        <v>0</v>
      </c>
      <c r="O116" s="46">
        <f t="shared" ref="O116:O125" si="22">N116+L116+J116+H116+F116+D116</f>
        <v>0</v>
      </c>
      <c r="P116" s="23"/>
    </row>
    <row r="117" spans="1:16">
      <c r="A117" s="1">
        <v>6001</v>
      </c>
      <c r="B117" s="20" t="s">
        <v>100</v>
      </c>
      <c r="C117" s="29">
        <v>4</v>
      </c>
      <c r="D117" s="21">
        <v>1288</v>
      </c>
      <c r="E117" s="29">
        <v>0</v>
      </c>
      <c r="F117" s="21">
        <v>0</v>
      </c>
      <c r="G117" s="29">
        <v>0</v>
      </c>
      <c r="H117" s="21">
        <v>0</v>
      </c>
      <c r="I117" s="29">
        <v>-17</v>
      </c>
      <c r="J117" s="21">
        <v>-1003</v>
      </c>
      <c r="K117" s="29">
        <v>3</v>
      </c>
      <c r="L117" s="21">
        <v>8493</v>
      </c>
      <c r="M117" s="45">
        <v>0</v>
      </c>
      <c r="N117" s="21">
        <v>0</v>
      </c>
      <c r="O117" s="46">
        <f t="shared" si="22"/>
        <v>8778</v>
      </c>
      <c r="P117" s="23"/>
    </row>
    <row r="118" spans="1:16">
      <c r="A118" s="1">
        <v>6002</v>
      </c>
      <c r="B118" s="20" t="s">
        <v>101</v>
      </c>
      <c r="C118" s="29">
        <v>1</v>
      </c>
      <c r="D118" s="21">
        <v>322</v>
      </c>
      <c r="E118" s="29">
        <v>0</v>
      </c>
      <c r="F118" s="21">
        <v>0</v>
      </c>
      <c r="G118" s="29">
        <v>0</v>
      </c>
      <c r="H118" s="21">
        <v>0</v>
      </c>
      <c r="I118" s="29">
        <v>-1</v>
      </c>
      <c r="J118" s="21">
        <v>-64</v>
      </c>
      <c r="K118" s="29">
        <v>0</v>
      </c>
      <c r="L118" s="21">
        <v>0</v>
      </c>
      <c r="M118" s="29">
        <v>0</v>
      </c>
      <c r="N118" s="21">
        <v>0</v>
      </c>
      <c r="O118" s="46">
        <f t="shared" si="22"/>
        <v>258</v>
      </c>
      <c r="P118" s="23"/>
    </row>
    <row r="119" spans="1:16">
      <c r="A119" s="1">
        <v>6003</v>
      </c>
      <c r="B119" s="20" t="s">
        <v>102</v>
      </c>
      <c r="C119" s="29">
        <v>13</v>
      </c>
      <c r="D119" s="21">
        <v>4186</v>
      </c>
      <c r="E119" s="29">
        <v>0</v>
      </c>
      <c r="F119" s="21">
        <v>0</v>
      </c>
      <c r="G119" s="29">
        <v>-9</v>
      </c>
      <c r="H119" s="21">
        <v>-522</v>
      </c>
      <c r="I119" s="29">
        <v>-81</v>
      </c>
      <c r="J119" s="21">
        <v>-4779</v>
      </c>
      <c r="K119" s="29">
        <v>-6</v>
      </c>
      <c r="L119" s="21">
        <v>-16986</v>
      </c>
      <c r="M119" s="29">
        <v>0</v>
      </c>
      <c r="N119" s="21">
        <v>0</v>
      </c>
      <c r="O119" s="46">
        <f t="shared" si="22"/>
        <v>-18101</v>
      </c>
      <c r="P119" s="23"/>
    </row>
    <row r="120" spans="1:16">
      <c r="A120" s="1">
        <v>6004</v>
      </c>
      <c r="B120" s="20" t="s">
        <v>103</v>
      </c>
      <c r="C120" s="29">
        <v>1</v>
      </c>
      <c r="D120" s="21">
        <v>322</v>
      </c>
      <c r="E120" s="29">
        <v>0</v>
      </c>
      <c r="F120" s="21">
        <v>0</v>
      </c>
      <c r="G120" s="29">
        <v>0</v>
      </c>
      <c r="H120" s="21">
        <v>0</v>
      </c>
      <c r="I120" s="29">
        <v>-10</v>
      </c>
      <c r="J120" s="21">
        <v>-640</v>
      </c>
      <c r="K120" s="29">
        <v>5</v>
      </c>
      <c r="L120" s="21">
        <v>14155</v>
      </c>
      <c r="M120" s="29">
        <v>0</v>
      </c>
      <c r="N120" s="21">
        <v>0</v>
      </c>
      <c r="O120" s="46">
        <f t="shared" si="22"/>
        <v>13837</v>
      </c>
      <c r="P120" s="23"/>
    </row>
    <row r="121" spans="1:16">
      <c r="A121" s="1">
        <v>6005</v>
      </c>
      <c r="B121" s="20" t="s">
        <v>104</v>
      </c>
      <c r="C121" s="29">
        <v>-9</v>
      </c>
      <c r="D121" s="21">
        <v>-2898</v>
      </c>
      <c r="E121" s="29">
        <v>0</v>
      </c>
      <c r="F121" s="21">
        <v>0</v>
      </c>
      <c r="G121" s="29">
        <v>18</v>
      </c>
      <c r="H121" s="21">
        <v>1044</v>
      </c>
      <c r="I121" s="29">
        <v>-49</v>
      </c>
      <c r="J121" s="21">
        <v>-2891</v>
      </c>
      <c r="K121" s="29">
        <v>-25</v>
      </c>
      <c r="L121" s="21">
        <v>-70775</v>
      </c>
      <c r="M121" s="29">
        <v>0</v>
      </c>
      <c r="N121" s="21">
        <v>0</v>
      </c>
      <c r="O121" s="46">
        <f t="shared" si="22"/>
        <v>-75520</v>
      </c>
      <c r="P121" s="23"/>
    </row>
    <row r="122" spans="1:16">
      <c r="A122" s="1">
        <v>6006</v>
      </c>
      <c r="B122" s="25" t="s">
        <v>105</v>
      </c>
      <c r="C122" s="29">
        <v>-1</v>
      </c>
      <c r="D122" s="21">
        <v>-625</v>
      </c>
      <c r="E122" s="29">
        <v>0</v>
      </c>
      <c r="F122" s="21">
        <v>0</v>
      </c>
      <c r="G122" s="29">
        <v>0</v>
      </c>
      <c r="H122" s="21">
        <v>0</v>
      </c>
      <c r="I122" s="29">
        <v>-11</v>
      </c>
      <c r="J122" s="21">
        <v>-704</v>
      </c>
      <c r="K122" s="29">
        <v>0</v>
      </c>
      <c r="L122" s="21">
        <v>0</v>
      </c>
      <c r="M122" s="29">
        <v>0</v>
      </c>
      <c r="N122" s="21">
        <v>0</v>
      </c>
      <c r="O122" s="46">
        <f t="shared" si="22"/>
        <v>-1329</v>
      </c>
      <c r="P122" s="23"/>
    </row>
    <row r="123" spans="1:16">
      <c r="A123" s="1">
        <v>6007</v>
      </c>
      <c r="B123" s="20" t="s">
        <v>106</v>
      </c>
      <c r="C123" s="29">
        <v>5</v>
      </c>
      <c r="D123" s="21">
        <v>1610</v>
      </c>
      <c r="E123" s="29">
        <v>0</v>
      </c>
      <c r="F123" s="21">
        <v>0</v>
      </c>
      <c r="G123" s="29">
        <v>0</v>
      </c>
      <c r="H123" s="21">
        <v>0</v>
      </c>
      <c r="I123" s="29">
        <v>11</v>
      </c>
      <c r="J123" s="21">
        <v>704</v>
      </c>
      <c r="K123" s="29">
        <v>0</v>
      </c>
      <c r="L123" s="21">
        <v>0</v>
      </c>
      <c r="M123" s="29">
        <v>0</v>
      </c>
      <c r="N123" s="21">
        <v>0</v>
      </c>
      <c r="O123" s="46">
        <f t="shared" si="22"/>
        <v>2314</v>
      </c>
      <c r="P123" s="23"/>
    </row>
    <row r="124" spans="1:16">
      <c r="A124" s="1">
        <v>6008</v>
      </c>
      <c r="B124" s="20" t="s">
        <v>107</v>
      </c>
      <c r="C124" s="29">
        <v>-3</v>
      </c>
      <c r="D124" s="21">
        <v>-966</v>
      </c>
      <c r="E124" s="29">
        <v>0</v>
      </c>
      <c r="F124" s="21">
        <v>0</v>
      </c>
      <c r="G124" s="29">
        <v>0</v>
      </c>
      <c r="H124" s="21">
        <v>0</v>
      </c>
      <c r="I124" s="29">
        <v>9</v>
      </c>
      <c r="J124" s="21">
        <v>531</v>
      </c>
      <c r="K124" s="29">
        <v>0</v>
      </c>
      <c r="L124" s="21">
        <v>0</v>
      </c>
      <c r="M124" s="49">
        <v>0</v>
      </c>
      <c r="N124" s="21">
        <v>0</v>
      </c>
      <c r="O124" s="46">
        <f t="shared" si="22"/>
        <v>-435</v>
      </c>
      <c r="P124" s="23"/>
    </row>
    <row r="125" spans="1:16">
      <c r="A125" s="1">
        <v>6009</v>
      </c>
      <c r="B125" s="20" t="s">
        <v>108</v>
      </c>
      <c r="C125" s="29">
        <v>0</v>
      </c>
      <c r="D125" s="21">
        <v>0</v>
      </c>
      <c r="E125" s="29">
        <v>0</v>
      </c>
      <c r="F125" s="21">
        <v>0</v>
      </c>
      <c r="G125" s="29">
        <v>0</v>
      </c>
      <c r="H125" s="21">
        <v>0</v>
      </c>
      <c r="I125" s="29">
        <v>4</v>
      </c>
      <c r="J125" s="21">
        <v>256</v>
      </c>
      <c r="K125" s="29">
        <v>0</v>
      </c>
      <c r="L125" s="51">
        <v>0</v>
      </c>
      <c r="M125" s="29">
        <v>0</v>
      </c>
      <c r="N125" s="53">
        <v>0</v>
      </c>
      <c r="O125" s="46">
        <f t="shared" si="22"/>
        <v>256</v>
      </c>
      <c r="P125" s="23"/>
    </row>
    <row r="126" spans="1:16">
      <c r="A126" s="1">
        <v>6098</v>
      </c>
      <c r="B126" s="20"/>
      <c r="C126" s="48">
        <f t="shared" ref="C126:O126" si="23">SUM(C117:C125)</f>
        <v>11</v>
      </c>
      <c r="D126" s="24">
        <f t="shared" si="23"/>
        <v>3239</v>
      </c>
      <c r="E126" s="48">
        <f t="shared" si="23"/>
        <v>0</v>
      </c>
      <c r="F126" s="24">
        <f t="shared" si="23"/>
        <v>0</v>
      </c>
      <c r="G126" s="48">
        <f t="shared" si="23"/>
        <v>9</v>
      </c>
      <c r="H126" s="24">
        <f t="shared" si="23"/>
        <v>522</v>
      </c>
      <c r="I126" s="48">
        <f t="shared" si="23"/>
        <v>-145</v>
      </c>
      <c r="J126" s="24">
        <f t="shared" si="23"/>
        <v>-8590</v>
      </c>
      <c r="K126" s="48">
        <f t="shared" si="23"/>
        <v>-23</v>
      </c>
      <c r="L126" s="24">
        <f t="shared" si="23"/>
        <v>-65113</v>
      </c>
      <c r="M126" s="48">
        <f t="shared" si="23"/>
        <v>0</v>
      </c>
      <c r="N126" s="24">
        <f t="shared" si="23"/>
        <v>0</v>
      </c>
      <c r="O126" s="48">
        <f t="shared" si="23"/>
        <v>-69942</v>
      </c>
      <c r="P126" s="23"/>
    </row>
    <row r="127" spans="1:16">
      <c r="A127" s="1">
        <v>6099</v>
      </c>
      <c r="B127" s="20" t="s">
        <v>109</v>
      </c>
      <c r="C127" s="22">
        <f>+'[1]нови натури МОН'!D124</f>
        <v>0</v>
      </c>
      <c r="D127" s="21">
        <f t="shared" si="12"/>
        <v>0</v>
      </c>
      <c r="E127" s="29">
        <f>+'[1]нови натури МОН'!J124</f>
        <v>0</v>
      </c>
      <c r="F127" s="21">
        <f t="shared" si="13"/>
        <v>0</v>
      </c>
      <c r="G127" s="29">
        <f>+'[1]нови натури МОН'!M124</f>
        <v>0</v>
      </c>
      <c r="H127" s="21"/>
      <c r="I127" s="22"/>
      <c r="J127" s="21"/>
      <c r="K127" s="29"/>
      <c r="L127" s="51"/>
      <c r="M127" s="29">
        <v>0</v>
      </c>
      <c r="N127" s="53">
        <v>0</v>
      </c>
      <c r="O127" s="46">
        <f t="shared" ref="O127:O135" si="24">N127+L127+J127+H127+F127+D127</f>
        <v>0</v>
      </c>
      <c r="P127" s="23"/>
    </row>
    <row r="128" spans="1:16">
      <c r="A128" s="1">
        <v>6101</v>
      </c>
      <c r="B128" s="20" t="s">
        <v>110</v>
      </c>
      <c r="C128" s="29">
        <v>-2</v>
      </c>
      <c r="D128" s="21">
        <v>-644</v>
      </c>
      <c r="E128" s="29">
        <v>0</v>
      </c>
      <c r="F128" s="21">
        <v>0</v>
      </c>
      <c r="G128" s="29">
        <v>0</v>
      </c>
      <c r="H128" s="21">
        <v>0</v>
      </c>
      <c r="I128" s="29">
        <v>-1</v>
      </c>
      <c r="J128" s="21">
        <v>-64</v>
      </c>
      <c r="K128" s="29">
        <v>0</v>
      </c>
      <c r="L128" s="21">
        <v>0</v>
      </c>
      <c r="M128" s="45">
        <v>0</v>
      </c>
      <c r="N128" s="21">
        <v>0</v>
      </c>
      <c r="O128" s="46">
        <f t="shared" si="24"/>
        <v>-708</v>
      </c>
      <c r="P128" s="23"/>
    </row>
    <row r="129" spans="1:16">
      <c r="A129" s="1">
        <v>6102</v>
      </c>
      <c r="B129" s="20" t="s">
        <v>111</v>
      </c>
      <c r="C129" s="29">
        <v>9</v>
      </c>
      <c r="D129" s="21">
        <v>2898</v>
      </c>
      <c r="E129" s="29">
        <v>0</v>
      </c>
      <c r="F129" s="21">
        <v>0</v>
      </c>
      <c r="G129" s="29">
        <v>0</v>
      </c>
      <c r="H129" s="21">
        <v>0</v>
      </c>
      <c r="I129" s="29">
        <v>-21</v>
      </c>
      <c r="J129" s="21">
        <v>-1344</v>
      </c>
      <c r="K129" s="29">
        <v>4</v>
      </c>
      <c r="L129" s="21">
        <v>11324</v>
      </c>
      <c r="M129" s="29">
        <v>0</v>
      </c>
      <c r="N129" s="21">
        <v>0</v>
      </c>
      <c r="O129" s="46">
        <f t="shared" si="24"/>
        <v>12878</v>
      </c>
      <c r="P129" s="23"/>
    </row>
    <row r="130" spans="1:16">
      <c r="A130" s="1">
        <v>6103</v>
      </c>
      <c r="B130" s="20" t="s">
        <v>112</v>
      </c>
      <c r="C130" s="29">
        <v>-17</v>
      </c>
      <c r="D130" s="21">
        <v>-5474</v>
      </c>
      <c r="E130" s="29">
        <v>0</v>
      </c>
      <c r="F130" s="21">
        <v>0</v>
      </c>
      <c r="G130" s="29">
        <v>0</v>
      </c>
      <c r="H130" s="21">
        <v>0</v>
      </c>
      <c r="I130" s="29">
        <v>-98</v>
      </c>
      <c r="J130" s="21">
        <v>-5782</v>
      </c>
      <c r="K130" s="29">
        <v>0</v>
      </c>
      <c r="L130" s="21">
        <v>0</v>
      </c>
      <c r="M130" s="29">
        <v>0</v>
      </c>
      <c r="N130" s="21">
        <v>0</v>
      </c>
      <c r="O130" s="46">
        <f t="shared" si="24"/>
        <v>-11256</v>
      </c>
      <c r="P130" s="23"/>
    </row>
    <row r="131" spans="1:16">
      <c r="A131" s="1">
        <v>6104</v>
      </c>
      <c r="B131" s="20" t="s">
        <v>113</v>
      </c>
      <c r="C131" s="29">
        <v>16</v>
      </c>
      <c r="D131" s="21">
        <v>5152</v>
      </c>
      <c r="E131" s="29">
        <v>0</v>
      </c>
      <c r="F131" s="21">
        <v>0</v>
      </c>
      <c r="G131" s="29">
        <v>0</v>
      </c>
      <c r="H131" s="21">
        <v>0</v>
      </c>
      <c r="I131" s="29">
        <v>-21</v>
      </c>
      <c r="J131" s="21">
        <v>-1239</v>
      </c>
      <c r="K131" s="29">
        <v>0</v>
      </c>
      <c r="L131" s="21">
        <v>0</v>
      </c>
      <c r="M131" s="29">
        <v>0</v>
      </c>
      <c r="N131" s="21">
        <v>0</v>
      </c>
      <c r="O131" s="46">
        <f t="shared" si="24"/>
        <v>3913</v>
      </c>
      <c r="P131" s="23"/>
    </row>
    <row r="132" spans="1:16">
      <c r="A132" s="1">
        <v>6105</v>
      </c>
      <c r="B132" s="20" t="s">
        <v>114</v>
      </c>
      <c r="C132" s="29">
        <v>6</v>
      </c>
      <c r="D132" s="21">
        <v>1932</v>
      </c>
      <c r="E132" s="29">
        <v>0</v>
      </c>
      <c r="F132" s="21">
        <v>0</v>
      </c>
      <c r="G132" s="29">
        <v>0</v>
      </c>
      <c r="H132" s="21">
        <v>0</v>
      </c>
      <c r="I132" s="29">
        <v>-78</v>
      </c>
      <c r="J132" s="21">
        <v>-4602</v>
      </c>
      <c r="K132" s="29">
        <v>2</v>
      </c>
      <c r="L132" s="21">
        <v>5662</v>
      </c>
      <c r="M132" s="29">
        <v>0</v>
      </c>
      <c r="N132" s="21">
        <v>0</v>
      </c>
      <c r="O132" s="46">
        <f t="shared" si="24"/>
        <v>2992</v>
      </c>
      <c r="P132" s="23"/>
    </row>
    <row r="133" spans="1:16">
      <c r="A133" s="1">
        <v>6106</v>
      </c>
      <c r="B133" s="20" t="s">
        <v>115</v>
      </c>
      <c r="C133" s="29">
        <v>-2</v>
      </c>
      <c r="D133" s="21">
        <v>-644</v>
      </c>
      <c r="E133" s="29">
        <v>3</v>
      </c>
      <c r="F133" s="21">
        <v>999</v>
      </c>
      <c r="G133" s="29">
        <v>0</v>
      </c>
      <c r="H133" s="21">
        <v>0</v>
      </c>
      <c r="I133" s="29">
        <v>-17</v>
      </c>
      <c r="J133" s="21">
        <v>-1003</v>
      </c>
      <c r="K133" s="29">
        <v>3</v>
      </c>
      <c r="L133" s="21">
        <v>8493</v>
      </c>
      <c r="M133" s="29">
        <v>0</v>
      </c>
      <c r="N133" s="21">
        <v>0</v>
      </c>
      <c r="O133" s="46">
        <f t="shared" si="24"/>
        <v>7845</v>
      </c>
      <c r="P133" s="23"/>
    </row>
    <row r="134" spans="1:16">
      <c r="A134" s="1">
        <v>6107</v>
      </c>
      <c r="B134" s="20" t="s">
        <v>116</v>
      </c>
      <c r="C134" s="29">
        <v>8</v>
      </c>
      <c r="D134" s="21">
        <v>2576</v>
      </c>
      <c r="E134" s="29">
        <v>0</v>
      </c>
      <c r="F134" s="21">
        <v>0</v>
      </c>
      <c r="G134" s="29">
        <v>0</v>
      </c>
      <c r="H134" s="21">
        <v>0</v>
      </c>
      <c r="I134" s="29">
        <v>-50</v>
      </c>
      <c r="J134" s="21">
        <v>-2950</v>
      </c>
      <c r="K134" s="29">
        <v>-5</v>
      </c>
      <c r="L134" s="21">
        <v>-14155</v>
      </c>
      <c r="M134" s="49">
        <v>0</v>
      </c>
      <c r="N134" s="21">
        <v>0</v>
      </c>
      <c r="O134" s="46">
        <f t="shared" si="24"/>
        <v>-14529</v>
      </c>
      <c r="P134" s="23"/>
    </row>
    <row r="135" spans="1:16">
      <c r="A135" s="1">
        <v>6108</v>
      </c>
      <c r="B135" s="20" t="s">
        <v>117</v>
      </c>
      <c r="C135" s="29">
        <v>4</v>
      </c>
      <c r="D135" s="21">
        <v>1288</v>
      </c>
      <c r="E135" s="29">
        <v>0</v>
      </c>
      <c r="F135" s="21">
        <v>0</v>
      </c>
      <c r="G135" s="29">
        <v>-3</v>
      </c>
      <c r="H135" s="21">
        <v>-174</v>
      </c>
      <c r="I135" s="29">
        <v>6</v>
      </c>
      <c r="J135" s="21">
        <v>354</v>
      </c>
      <c r="K135" s="29">
        <v>-1</v>
      </c>
      <c r="L135" s="51">
        <v>-2831</v>
      </c>
      <c r="M135" s="29">
        <v>0</v>
      </c>
      <c r="N135" s="53">
        <v>0</v>
      </c>
      <c r="O135" s="46">
        <f t="shared" si="24"/>
        <v>-1363</v>
      </c>
      <c r="P135" s="23"/>
    </row>
    <row r="136" spans="1:16">
      <c r="A136" s="1">
        <v>6198</v>
      </c>
      <c r="B136" s="20"/>
      <c r="C136" s="48">
        <f t="shared" ref="C136:O136" si="25">SUM(C128:C135)</f>
        <v>22</v>
      </c>
      <c r="D136" s="24">
        <f t="shared" si="25"/>
        <v>7084</v>
      </c>
      <c r="E136" s="48">
        <f t="shared" si="25"/>
        <v>3</v>
      </c>
      <c r="F136" s="24">
        <f t="shared" si="25"/>
        <v>999</v>
      </c>
      <c r="G136" s="48">
        <f t="shared" si="25"/>
        <v>-3</v>
      </c>
      <c r="H136" s="24">
        <f t="shared" si="25"/>
        <v>-174</v>
      </c>
      <c r="I136" s="48">
        <f t="shared" si="25"/>
        <v>-280</v>
      </c>
      <c r="J136" s="24">
        <f t="shared" si="25"/>
        <v>-16630</v>
      </c>
      <c r="K136" s="48">
        <f t="shared" si="25"/>
        <v>3</v>
      </c>
      <c r="L136" s="24">
        <f t="shared" si="25"/>
        <v>8493</v>
      </c>
      <c r="M136" s="48">
        <f t="shared" si="25"/>
        <v>0</v>
      </c>
      <c r="N136" s="24">
        <f t="shared" si="25"/>
        <v>0</v>
      </c>
      <c r="O136" s="48">
        <f t="shared" si="25"/>
        <v>-228</v>
      </c>
      <c r="P136" s="23"/>
    </row>
    <row r="137" spans="1:16">
      <c r="A137" s="1">
        <v>6199</v>
      </c>
      <c r="B137" s="20" t="s">
        <v>118</v>
      </c>
      <c r="C137" s="22">
        <f>+'[1]нови натури МОН'!D134</f>
        <v>0</v>
      </c>
      <c r="D137" s="21">
        <f t="shared" si="12"/>
        <v>0</v>
      </c>
      <c r="E137" s="29">
        <f>+'[1]нови натури МОН'!J134</f>
        <v>0</v>
      </c>
      <c r="F137" s="21">
        <f t="shared" si="13"/>
        <v>0</v>
      </c>
      <c r="G137" s="29">
        <f>+'[1]нови натури МОН'!M134</f>
        <v>0</v>
      </c>
      <c r="H137" s="21"/>
      <c r="I137" s="22"/>
      <c r="J137" s="21"/>
      <c r="K137" s="29"/>
      <c r="L137" s="51"/>
      <c r="M137" s="29">
        <v>0</v>
      </c>
      <c r="N137" s="53">
        <v>0</v>
      </c>
      <c r="O137" s="46">
        <f t="shared" ref="O137:O148" si="26">N137+L137+J137+H137+F137+D137</f>
        <v>0</v>
      </c>
      <c r="P137" s="23"/>
    </row>
    <row r="138" spans="1:16">
      <c r="A138" s="1">
        <v>6201</v>
      </c>
      <c r="B138" s="20" t="s">
        <v>119</v>
      </c>
      <c r="C138" s="29">
        <v>-24</v>
      </c>
      <c r="D138" s="21">
        <v>-7728</v>
      </c>
      <c r="E138" s="29">
        <v>0</v>
      </c>
      <c r="F138" s="21">
        <v>0</v>
      </c>
      <c r="G138" s="29">
        <v>-1</v>
      </c>
      <c r="H138" s="21">
        <v>-58</v>
      </c>
      <c r="I138" s="29">
        <v>-49</v>
      </c>
      <c r="J138" s="21">
        <v>-2891</v>
      </c>
      <c r="K138" s="29">
        <v>0</v>
      </c>
      <c r="L138" s="21">
        <v>0</v>
      </c>
      <c r="M138" s="45">
        <v>0</v>
      </c>
      <c r="N138" s="21">
        <v>0</v>
      </c>
      <c r="O138" s="46">
        <f t="shared" si="26"/>
        <v>-10677</v>
      </c>
      <c r="P138" s="23"/>
    </row>
    <row r="139" spans="1:16">
      <c r="A139" s="1">
        <v>6202</v>
      </c>
      <c r="B139" s="20" t="s">
        <v>120</v>
      </c>
      <c r="C139" s="29">
        <v>12</v>
      </c>
      <c r="D139" s="21">
        <v>3864</v>
      </c>
      <c r="E139" s="29">
        <v>0</v>
      </c>
      <c r="F139" s="21">
        <v>0</v>
      </c>
      <c r="G139" s="29">
        <v>0</v>
      </c>
      <c r="H139" s="21">
        <v>0</v>
      </c>
      <c r="I139" s="29">
        <v>-35</v>
      </c>
      <c r="J139" s="21">
        <v>-2065</v>
      </c>
      <c r="K139" s="29">
        <v>-24</v>
      </c>
      <c r="L139" s="21">
        <v>-67944</v>
      </c>
      <c r="M139" s="29">
        <v>0</v>
      </c>
      <c r="N139" s="21">
        <v>0</v>
      </c>
      <c r="O139" s="46">
        <f t="shared" si="26"/>
        <v>-66145</v>
      </c>
      <c r="P139" s="23"/>
    </row>
    <row r="140" spans="1:16">
      <c r="A140" s="1">
        <v>6203</v>
      </c>
      <c r="B140" s="20" t="s">
        <v>121</v>
      </c>
      <c r="C140" s="29">
        <v>-5</v>
      </c>
      <c r="D140" s="21">
        <v>-1610</v>
      </c>
      <c r="E140" s="29">
        <v>0</v>
      </c>
      <c r="F140" s="21">
        <v>0</v>
      </c>
      <c r="G140" s="29">
        <v>0</v>
      </c>
      <c r="H140" s="21">
        <v>0</v>
      </c>
      <c r="I140" s="29">
        <v>4</v>
      </c>
      <c r="J140" s="21">
        <v>256</v>
      </c>
      <c r="K140" s="29">
        <v>1</v>
      </c>
      <c r="L140" s="21">
        <v>2831</v>
      </c>
      <c r="M140" s="29">
        <v>0</v>
      </c>
      <c r="N140" s="21">
        <v>0</v>
      </c>
      <c r="O140" s="46">
        <f t="shared" si="26"/>
        <v>1477</v>
      </c>
      <c r="P140" s="23"/>
    </row>
    <row r="141" spans="1:16">
      <c r="A141" s="1">
        <v>6204</v>
      </c>
      <c r="B141" s="20" t="s">
        <v>122</v>
      </c>
      <c r="C141" s="29">
        <v>-15</v>
      </c>
      <c r="D141" s="21">
        <v>-4830</v>
      </c>
      <c r="E141" s="29">
        <v>0</v>
      </c>
      <c r="F141" s="21">
        <v>0</v>
      </c>
      <c r="G141" s="29">
        <v>0</v>
      </c>
      <c r="H141" s="21">
        <v>0</v>
      </c>
      <c r="I141" s="29">
        <v>23</v>
      </c>
      <c r="J141" s="21">
        <v>1357</v>
      </c>
      <c r="K141" s="29">
        <v>5</v>
      </c>
      <c r="L141" s="21">
        <v>14155</v>
      </c>
      <c r="M141" s="29">
        <v>0</v>
      </c>
      <c r="N141" s="21">
        <v>0</v>
      </c>
      <c r="O141" s="46">
        <f t="shared" si="26"/>
        <v>10682</v>
      </c>
      <c r="P141" s="23"/>
    </row>
    <row r="142" spans="1:16">
      <c r="A142" s="1">
        <v>6205</v>
      </c>
      <c r="B142" s="20" t="s">
        <v>123</v>
      </c>
      <c r="C142" s="29">
        <v>-17</v>
      </c>
      <c r="D142" s="21">
        <v>-5474</v>
      </c>
      <c r="E142" s="29">
        <v>0</v>
      </c>
      <c r="F142" s="21">
        <v>0</v>
      </c>
      <c r="G142" s="29">
        <v>-2</v>
      </c>
      <c r="H142" s="21">
        <v>-116</v>
      </c>
      <c r="I142" s="29">
        <v>16</v>
      </c>
      <c r="J142" s="21">
        <v>944</v>
      </c>
      <c r="K142" s="29">
        <v>6</v>
      </c>
      <c r="L142" s="21">
        <v>16986</v>
      </c>
      <c r="M142" s="29">
        <v>0</v>
      </c>
      <c r="N142" s="21">
        <v>0</v>
      </c>
      <c r="O142" s="46">
        <f t="shared" si="26"/>
        <v>12340</v>
      </c>
      <c r="P142" s="23"/>
    </row>
    <row r="143" spans="1:16">
      <c r="A143" s="1">
        <v>6206</v>
      </c>
      <c r="B143" s="20" t="s">
        <v>124</v>
      </c>
      <c r="C143" s="29">
        <v>2</v>
      </c>
      <c r="D143" s="21">
        <v>1250</v>
      </c>
      <c r="E143" s="29">
        <v>0</v>
      </c>
      <c r="F143" s="21">
        <v>0</v>
      </c>
      <c r="G143" s="29">
        <v>0</v>
      </c>
      <c r="H143" s="21">
        <v>0</v>
      </c>
      <c r="I143" s="29">
        <v>-2</v>
      </c>
      <c r="J143" s="21">
        <v>-128</v>
      </c>
      <c r="K143" s="29">
        <v>0</v>
      </c>
      <c r="L143" s="21">
        <v>0</v>
      </c>
      <c r="M143" s="29">
        <v>0</v>
      </c>
      <c r="N143" s="21">
        <v>0</v>
      </c>
      <c r="O143" s="46">
        <f t="shared" si="26"/>
        <v>1122</v>
      </c>
      <c r="P143" s="23"/>
    </row>
    <row r="144" spans="1:16">
      <c r="A144" s="1">
        <v>6207</v>
      </c>
      <c r="B144" s="20" t="s">
        <v>125</v>
      </c>
      <c r="C144" s="29">
        <v>26</v>
      </c>
      <c r="D144" s="21">
        <v>8372</v>
      </c>
      <c r="E144" s="29">
        <v>0</v>
      </c>
      <c r="F144" s="21">
        <v>0</v>
      </c>
      <c r="G144" s="29">
        <v>-5</v>
      </c>
      <c r="H144" s="21">
        <v>-290</v>
      </c>
      <c r="I144" s="29">
        <v>-82</v>
      </c>
      <c r="J144" s="21">
        <v>-4838</v>
      </c>
      <c r="K144" s="29">
        <v>-8</v>
      </c>
      <c r="L144" s="21">
        <v>-22648</v>
      </c>
      <c r="M144" s="29">
        <v>0</v>
      </c>
      <c r="N144" s="21">
        <v>0</v>
      </c>
      <c r="O144" s="46">
        <f t="shared" si="26"/>
        <v>-19404</v>
      </c>
      <c r="P144" s="23"/>
    </row>
    <row r="145" spans="1:16">
      <c r="A145" s="1">
        <v>6208</v>
      </c>
      <c r="B145" s="20" t="s">
        <v>126</v>
      </c>
      <c r="C145" s="29">
        <v>-4</v>
      </c>
      <c r="D145" s="21">
        <v>-1288</v>
      </c>
      <c r="E145" s="29">
        <v>0</v>
      </c>
      <c r="F145" s="21">
        <v>0</v>
      </c>
      <c r="G145" s="29">
        <v>-2</v>
      </c>
      <c r="H145" s="21">
        <v>-116</v>
      </c>
      <c r="I145" s="29">
        <v>-2</v>
      </c>
      <c r="J145" s="21">
        <v>-128</v>
      </c>
      <c r="K145" s="29">
        <v>5</v>
      </c>
      <c r="L145" s="21">
        <v>14155</v>
      </c>
      <c r="M145" s="29">
        <v>0</v>
      </c>
      <c r="N145" s="21">
        <v>0</v>
      </c>
      <c r="O145" s="46">
        <f t="shared" si="26"/>
        <v>12623</v>
      </c>
      <c r="P145" s="23"/>
    </row>
    <row r="146" spans="1:16">
      <c r="A146" s="1">
        <v>6209</v>
      </c>
      <c r="B146" s="20" t="s">
        <v>127</v>
      </c>
      <c r="C146" s="29">
        <v>-11</v>
      </c>
      <c r="D146" s="21">
        <v>-3542</v>
      </c>
      <c r="E146" s="29">
        <v>0</v>
      </c>
      <c r="F146" s="21">
        <v>0</v>
      </c>
      <c r="G146" s="29">
        <v>0</v>
      </c>
      <c r="H146" s="21">
        <v>0</v>
      </c>
      <c r="I146" s="29">
        <v>-39</v>
      </c>
      <c r="J146" s="21">
        <v>-2301</v>
      </c>
      <c r="K146" s="29">
        <v>0</v>
      </c>
      <c r="L146" s="21">
        <v>0</v>
      </c>
      <c r="M146" s="29">
        <v>0</v>
      </c>
      <c r="N146" s="21">
        <v>0</v>
      </c>
      <c r="O146" s="46">
        <f t="shared" si="26"/>
        <v>-5843</v>
      </c>
      <c r="P146" s="23"/>
    </row>
    <row r="147" spans="1:16">
      <c r="A147" s="1">
        <v>6210</v>
      </c>
      <c r="B147" s="20" t="s">
        <v>128</v>
      </c>
      <c r="C147" s="29">
        <v>-3</v>
      </c>
      <c r="D147" s="21">
        <v>-1875</v>
      </c>
      <c r="E147" s="29">
        <v>0</v>
      </c>
      <c r="F147" s="21">
        <v>0</v>
      </c>
      <c r="G147" s="29">
        <v>0</v>
      </c>
      <c r="H147" s="21">
        <v>0</v>
      </c>
      <c r="I147" s="29">
        <v>-9</v>
      </c>
      <c r="J147" s="21">
        <v>-576</v>
      </c>
      <c r="K147" s="29">
        <v>-1</v>
      </c>
      <c r="L147" s="21">
        <v>-2831</v>
      </c>
      <c r="M147" s="49">
        <v>0</v>
      </c>
      <c r="N147" s="21">
        <v>0</v>
      </c>
      <c r="O147" s="46">
        <f t="shared" si="26"/>
        <v>-5282</v>
      </c>
      <c r="P147" s="23"/>
    </row>
    <row r="148" spans="1:16">
      <c r="A148" s="1">
        <v>6211</v>
      </c>
      <c r="B148" s="20" t="s">
        <v>129</v>
      </c>
      <c r="C148" s="29">
        <v>-14</v>
      </c>
      <c r="D148" s="21">
        <v>-4508</v>
      </c>
      <c r="E148" s="29">
        <v>0</v>
      </c>
      <c r="F148" s="21">
        <v>0</v>
      </c>
      <c r="G148" s="29">
        <v>0</v>
      </c>
      <c r="H148" s="21">
        <v>0</v>
      </c>
      <c r="I148" s="29">
        <v>-12</v>
      </c>
      <c r="J148" s="21">
        <v>-768</v>
      </c>
      <c r="K148" s="29">
        <v>0</v>
      </c>
      <c r="L148" s="51">
        <v>0</v>
      </c>
      <c r="M148" s="29">
        <v>0</v>
      </c>
      <c r="N148" s="53">
        <v>0</v>
      </c>
      <c r="O148" s="46">
        <f t="shared" si="26"/>
        <v>-5276</v>
      </c>
      <c r="P148" s="23"/>
    </row>
    <row r="149" spans="1:16">
      <c r="A149" s="1">
        <v>6298</v>
      </c>
      <c r="B149" s="20"/>
      <c r="C149" s="48">
        <f t="shared" ref="C149:O149" si="27">SUM(C138:C148)</f>
        <v>-53</v>
      </c>
      <c r="D149" s="24">
        <f t="shared" si="27"/>
        <v>-17369</v>
      </c>
      <c r="E149" s="48">
        <f t="shared" si="27"/>
        <v>0</v>
      </c>
      <c r="F149" s="24">
        <f t="shared" si="27"/>
        <v>0</v>
      </c>
      <c r="G149" s="48">
        <f t="shared" si="27"/>
        <v>-10</v>
      </c>
      <c r="H149" s="24">
        <f t="shared" si="27"/>
        <v>-580</v>
      </c>
      <c r="I149" s="48">
        <f t="shared" si="27"/>
        <v>-187</v>
      </c>
      <c r="J149" s="24">
        <f t="shared" si="27"/>
        <v>-11138</v>
      </c>
      <c r="K149" s="48">
        <f>SUM(K138:K148)</f>
        <v>-16</v>
      </c>
      <c r="L149" s="24">
        <f>SUM(L138:L148)</f>
        <v>-45296</v>
      </c>
      <c r="M149" s="48">
        <f>SUM(M138:M148)</f>
        <v>0</v>
      </c>
      <c r="N149" s="24">
        <f t="shared" si="27"/>
        <v>0</v>
      </c>
      <c r="O149" s="48">
        <f t="shared" si="27"/>
        <v>-74383</v>
      </c>
      <c r="P149" s="23"/>
    </row>
    <row r="150" spans="1:16">
      <c r="A150" s="1">
        <v>6299</v>
      </c>
      <c r="B150" s="20" t="s">
        <v>130</v>
      </c>
      <c r="C150" s="22">
        <f>+'[1]нови натури МОН'!D147</f>
        <v>0</v>
      </c>
      <c r="D150" s="21">
        <f t="shared" ref="D150:D185" si="28">IF(C150&lt;=40,ROUND(C150*D$2,0),ROUND(C150*D$3,0))</f>
        <v>0</v>
      </c>
      <c r="E150" s="29">
        <f>+'[1]нови натури МОН'!J147</f>
        <v>0</v>
      </c>
      <c r="F150" s="21">
        <f t="shared" ref="F150:F185" si="29">ROUND(E150*F$7,0)</f>
        <v>0</v>
      </c>
      <c r="G150" s="29">
        <f>+'[1]нови натури МОН'!M147</f>
        <v>0</v>
      </c>
      <c r="H150" s="21"/>
      <c r="I150" s="22"/>
      <c r="J150" s="21"/>
      <c r="K150" s="29"/>
      <c r="L150" s="51"/>
      <c r="M150" s="29">
        <v>0</v>
      </c>
      <c r="N150" s="53">
        <v>0</v>
      </c>
      <c r="O150" s="46">
        <f t="shared" ref="O150:O162" si="30">N150+L150+J150+H150+F150+D150</f>
        <v>0</v>
      </c>
      <c r="P150" s="23"/>
    </row>
    <row r="151" spans="1:16">
      <c r="A151" s="1">
        <v>6301</v>
      </c>
      <c r="B151" s="20" t="s">
        <v>131</v>
      </c>
      <c r="C151" s="29">
        <v>-23</v>
      </c>
      <c r="D151" s="21">
        <v>-7406</v>
      </c>
      <c r="E151" s="29">
        <v>0</v>
      </c>
      <c r="F151" s="21">
        <v>0</v>
      </c>
      <c r="G151" s="29">
        <v>0</v>
      </c>
      <c r="H151" s="21">
        <v>0</v>
      </c>
      <c r="I151" s="29">
        <v>12</v>
      </c>
      <c r="J151" s="21">
        <v>708</v>
      </c>
      <c r="K151" s="29">
        <v>-3</v>
      </c>
      <c r="L151" s="21">
        <v>-8493</v>
      </c>
      <c r="M151" s="45">
        <v>0</v>
      </c>
      <c r="N151" s="21">
        <v>0</v>
      </c>
      <c r="O151" s="46">
        <f t="shared" si="30"/>
        <v>-15191</v>
      </c>
      <c r="P151" s="23"/>
    </row>
    <row r="152" spans="1:16">
      <c r="A152" s="1">
        <v>6302</v>
      </c>
      <c r="B152" s="20" t="s">
        <v>132</v>
      </c>
      <c r="C152" s="29">
        <v>20</v>
      </c>
      <c r="D152" s="21">
        <v>6440</v>
      </c>
      <c r="E152" s="29">
        <v>0</v>
      </c>
      <c r="F152" s="21">
        <v>0</v>
      </c>
      <c r="G152" s="29">
        <v>0</v>
      </c>
      <c r="H152" s="21">
        <v>0</v>
      </c>
      <c r="I152" s="29">
        <v>-14</v>
      </c>
      <c r="J152" s="21">
        <v>-826</v>
      </c>
      <c r="K152" s="29">
        <v>0</v>
      </c>
      <c r="L152" s="21">
        <v>0</v>
      </c>
      <c r="M152" s="29">
        <v>0</v>
      </c>
      <c r="N152" s="21">
        <v>0</v>
      </c>
      <c r="O152" s="46">
        <f t="shared" si="30"/>
        <v>5614</v>
      </c>
      <c r="P152" s="23"/>
    </row>
    <row r="153" spans="1:16">
      <c r="A153" s="1">
        <v>6303</v>
      </c>
      <c r="B153" s="20" t="s">
        <v>133</v>
      </c>
      <c r="C153" s="29">
        <v>16</v>
      </c>
      <c r="D153" s="21">
        <v>5152</v>
      </c>
      <c r="E153" s="29">
        <v>0</v>
      </c>
      <c r="F153" s="21">
        <v>0</v>
      </c>
      <c r="G153" s="29">
        <v>0</v>
      </c>
      <c r="H153" s="21">
        <v>0</v>
      </c>
      <c r="I153" s="29">
        <v>-35</v>
      </c>
      <c r="J153" s="21">
        <v>-2065</v>
      </c>
      <c r="K153" s="29">
        <v>7</v>
      </c>
      <c r="L153" s="21">
        <v>19817</v>
      </c>
      <c r="M153" s="29">
        <v>0</v>
      </c>
      <c r="N153" s="21">
        <v>0</v>
      </c>
      <c r="O153" s="46">
        <f t="shared" si="30"/>
        <v>22904</v>
      </c>
      <c r="P153" s="23"/>
    </row>
    <row r="154" spans="1:16">
      <c r="A154" s="1">
        <v>6304</v>
      </c>
      <c r="B154" s="20" t="s">
        <v>134</v>
      </c>
      <c r="C154" s="29">
        <v>30</v>
      </c>
      <c r="D154" s="21">
        <v>9660</v>
      </c>
      <c r="E154" s="29">
        <v>0</v>
      </c>
      <c r="F154" s="21">
        <v>0</v>
      </c>
      <c r="G154" s="29">
        <v>31</v>
      </c>
      <c r="H154" s="21">
        <v>1798</v>
      </c>
      <c r="I154" s="29">
        <v>-34</v>
      </c>
      <c r="J154" s="21">
        <v>-2006</v>
      </c>
      <c r="K154" s="29">
        <v>13</v>
      </c>
      <c r="L154" s="21">
        <v>36803</v>
      </c>
      <c r="M154" s="29">
        <v>0</v>
      </c>
      <c r="N154" s="21">
        <v>0</v>
      </c>
      <c r="O154" s="46">
        <f t="shared" si="30"/>
        <v>46255</v>
      </c>
      <c r="P154" s="23"/>
    </row>
    <row r="155" spans="1:16">
      <c r="A155" s="1">
        <v>6305</v>
      </c>
      <c r="B155" s="20" t="s">
        <v>135</v>
      </c>
      <c r="C155" s="29">
        <v>16</v>
      </c>
      <c r="D155" s="21">
        <v>5152</v>
      </c>
      <c r="E155" s="29">
        <v>0</v>
      </c>
      <c r="F155" s="21">
        <v>0</v>
      </c>
      <c r="G155" s="29">
        <v>-1</v>
      </c>
      <c r="H155" s="21">
        <v>-58</v>
      </c>
      <c r="I155" s="29">
        <v>5</v>
      </c>
      <c r="J155" s="21">
        <v>320</v>
      </c>
      <c r="K155" s="29">
        <v>0</v>
      </c>
      <c r="L155" s="21">
        <v>0</v>
      </c>
      <c r="M155" s="29">
        <v>0</v>
      </c>
      <c r="N155" s="21">
        <v>0</v>
      </c>
      <c r="O155" s="46">
        <f t="shared" si="30"/>
        <v>5414</v>
      </c>
      <c r="P155" s="23"/>
    </row>
    <row r="156" spans="1:16">
      <c r="A156" s="1">
        <v>6306</v>
      </c>
      <c r="B156" s="20" t="s">
        <v>136</v>
      </c>
      <c r="C156" s="29">
        <v>-57</v>
      </c>
      <c r="D156" s="21">
        <v>-18354</v>
      </c>
      <c r="E156" s="29">
        <v>0</v>
      </c>
      <c r="F156" s="21">
        <v>0</v>
      </c>
      <c r="G156" s="29">
        <v>19</v>
      </c>
      <c r="H156" s="21">
        <v>1102</v>
      </c>
      <c r="I156" s="29">
        <v>-88</v>
      </c>
      <c r="J156" s="21">
        <v>-5192</v>
      </c>
      <c r="K156" s="29">
        <v>20</v>
      </c>
      <c r="L156" s="21">
        <v>56620</v>
      </c>
      <c r="M156" s="29">
        <v>0</v>
      </c>
      <c r="N156" s="21">
        <v>0</v>
      </c>
      <c r="O156" s="46">
        <f t="shared" si="30"/>
        <v>34176</v>
      </c>
      <c r="P156" s="23"/>
    </row>
    <row r="157" spans="1:16">
      <c r="A157" s="1">
        <v>6307</v>
      </c>
      <c r="B157" s="20" t="s">
        <v>137</v>
      </c>
      <c r="C157" s="29">
        <v>-3</v>
      </c>
      <c r="D157" s="21">
        <v>-966</v>
      </c>
      <c r="E157" s="29">
        <v>0</v>
      </c>
      <c r="F157" s="21">
        <v>0</v>
      </c>
      <c r="G157" s="29">
        <v>7</v>
      </c>
      <c r="H157" s="21">
        <v>406</v>
      </c>
      <c r="I157" s="29">
        <v>-6</v>
      </c>
      <c r="J157" s="21">
        <v>-354</v>
      </c>
      <c r="K157" s="29">
        <v>-3</v>
      </c>
      <c r="L157" s="21">
        <v>-8493</v>
      </c>
      <c r="M157" s="29">
        <v>0</v>
      </c>
      <c r="N157" s="21">
        <v>0</v>
      </c>
      <c r="O157" s="46">
        <f t="shared" si="30"/>
        <v>-9407</v>
      </c>
      <c r="P157" s="23"/>
    </row>
    <row r="158" spans="1:16">
      <c r="A158" s="1">
        <v>6308</v>
      </c>
      <c r="B158" s="20" t="s">
        <v>138</v>
      </c>
      <c r="C158" s="29">
        <v>-2</v>
      </c>
      <c r="D158" s="21">
        <v>-644</v>
      </c>
      <c r="E158" s="29">
        <v>0</v>
      </c>
      <c r="F158" s="21">
        <v>0</v>
      </c>
      <c r="G158" s="29">
        <v>-20</v>
      </c>
      <c r="H158" s="21">
        <v>-1160</v>
      </c>
      <c r="I158" s="29">
        <v>-32</v>
      </c>
      <c r="J158" s="21">
        <v>-1888</v>
      </c>
      <c r="K158" s="29">
        <v>-5</v>
      </c>
      <c r="L158" s="21">
        <v>-14155</v>
      </c>
      <c r="M158" s="29">
        <v>0</v>
      </c>
      <c r="N158" s="21">
        <v>0</v>
      </c>
      <c r="O158" s="46">
        <f t="shared" si="30"/>
        <v>-17847</v>
      </c>
      <c r="P158" s="23"/>
    </row>
    <row r="159" spans="1:16">
      <c r="A159" s="1">
        <v>6309</v>
      </c>
      <c r="B159" s="20" t="s">
        <v>139</v>
      </c>
      <c r="C159" s="29">
        <v>5</v>
      </c>
      <c r="D159" s="21">
        <v>1610</v>
      </c>
      <c r="E159" s="29">
        <v>0</v>
      </c>
      <c r="F159" s="21">
        <v>0</v>
      </c>
      <c r="G159" s="29">
        <v>-1</v>
      </c>
      <c r="H159" s="21">
        <v>-58</v>
      </c>
      <c r="I159" s="29">
        <v>-24</v>
      </c>
      <c r="J159" s="21">
        <v>-1416</v>
      </c>
      <c r="K159" s="29">
        <v>-4</v>
      </c>
      <c r="L159" s="21">
        <v>-11324</v>
      </c>
      <c r="M159" s="29">
        <v>0</v>
      </c>
      <c r="N159" s="21">
        <v>0</v>
      </c>
      <c r="O159" s="46">
        <f t="shared" si="30"/>
        <v>-11188</v>
      </c>
      <c r="P159" s="23"/>
    </row>
    <row r="160" spans="1:16">
      <c r="A160" s="1">
        <v>6310</v>
      </c>
      <c r="B160" s="20" t="s">
        <v>140</v>
      </c>
      <c r="C160" s="29">
        <v>5</v>
      </c>
      <c r="D160" s="21">
        <v>1610</v>
      </c>
      <c r="E160" s="29">
        <v>0</v>
      </c>
      <c r="F160" s="21">
        <v>0</v>
      </c>
      <c r="G160" s="29">
        <v>16</v>
      </c>
      <c r="H160" s="21">
        <v>928</v>
      </c>
      <c r="I160" s="29">
        <v>12</v>
      </c>
      <c r="J160" s="21">
        <v>708</v>
      </c>
      <c r="K160" s="29">
        <v>1</v>
      </c>
      <c r="L160" s="21">
        <v>2831</v>
      </c>
      <c r="M160" s="29">
        <v>0</v>
      </c>
      <c r="N160" s="21">
        <v>0</v>
      </c>
      <c r="O160" s="46">
        <f t="shared" si="30"/>
        <v>6077</v>
      </c>
      <c r="P160" s="23"/>
    </row>
    <row r="161" spans="1:16">
      <c r="A161" s="1">
        <v>6311</v>
      </c>
      <c r="B161" s="20" t="s">
        <v>141</v>
      </c>
      <c r="C161" s="29">
        <v>17</v>
      </c>
      <c r="D161" s="21">
        <v>5474</v>
      </c>
      <c r="E161" s="29">
        <v>0</v>
      </c>
      <c r="F161" s="21">
        <v>0</v>
      </c>
      <c r="G161" s="29">
        <v>0</v>
      </c>
      <c r="H161" s="21">
        <v>0</v>
      </c>
      <c r="I161" s="29">
        <v>-4</v>
      </c>
      <c r="J161" s="21">
        <v>-236</v>
      </c>
      <c r="K161" s="29">
        <v>-1</v>
      </c>
      <c r="L161" s="21">
        <v>-2831</v>
      </c>
      <c r="M161" s="49">
        <v>0</v>
      </c>
      <c r="N161" s="21">
        <v>0</v>
      </c>
      <c r="O161" s="46">
        <f t="shared" si="30"/>
        <v>2407</v>
      </c>
      <c r="P161" s="23"/>
    </row>
    <row r="162" spans="1:16">
      <c r="A162" s="1">
        <v>6312</v>
      </c>
      <c r="B162" s="20" t="s">
        <v>142</v>
      </c>
      <c r="C162" s="29">
        <v>-12</v>
      </c>
      <c r="D162" s="21">
        <v>-3864</v>
      </c>
      <c r="E162" s="29">
        <v>0</v>
      </c>
      <c r="F162" s="21">
        <v>0</v>
      </c>
      <c r="G162" s="29">
        <v>5</v>
      </c>
      <c r="H162" s="21">
        <v>290</v>
      </c>
      <c r="I162" s="29">
        <v>-8</v>
      </c>
      <c r="J162" s="21">
        <v>-472</v>
      </c>
      <c r="K162" s="29">
        <v>0</v>
      </c>
      <c r="L162" s="51">
        <v>0</v>
      </c>
      <c r="M162" s="29">
        <v>0</v>
      </c>
      <c r="N162" s="53">
        <v>0</v>
      </c>
      <c r="O162" s="46">
        <f t="shared" si="30"/>
        <v>-4046</v>
      </c>
      <c r="P162" s="23"/>
    </row>
    <row r="163" spans="1:16">
      <c r="A163" s="1">
        <v>6398</v>
      </c>
      <c r="B163" s="20"/>
      <c r="C163" s="48">
        <f t="shared" ref="C163:O163" si="31">SUM(C151:C162)</f>
        <v>12</v>
      </c>
      <c r="D163" s="24">
        <f t="shared" si="31"/>
        <v>3864</v>
      </c>
      <c r="E163" s="48">
        <f t="shared" si="31"/>
        <v>0</v>
      </c>
      <c r="F163" s="24">
        <f t="shared" si="31"/>
        <v>0</v>
      </c>
      <c r="G163" s="48">
        <f t="shared" si="31"/>
        <v>56</v>
      </c>
      <c r="H163" s="24">
        <f t="shared" si="31"/>
        <v>3248</v>
      </c>
      <c r="I163" s="48">
        <f t="shared" si="31"/>
        <v>-216</v>
      </c>
      <c r="J163" s="24">
        <f t="shared" si="31"/>
        <v>-12719</v>
      </c>
      <c r="K163" s="48">
        <f>SUM(K151:K162)</f>
        <v>25</v>
      </c>
      <c r="L163" s="24">
        <f>SUM(L151:L162)</f>
        <v>70775</v>
      </c>
      <c r="M163" s="48">
        <f>SUM(M151:M162)</f>
        <v>0</v>
      </c>
      <c r="N163" s="24">
        <f t="shared" si="31"/>
        <v>0</v>
      </c>
      <c r="O163" s="48">
        <f t="shared" si="31"/>
        <v>65168</v>
      </c>
      <c r="P163" s="23"/>
    </row>
    <row r="164" spans="1:16">
      <c r="A164" s="1">
        <v>6399</v>
      </c>
      <c r="B164" s="20" t="s">
        <v>143</v>
      </c>
      <c r="C164" s="22">
        <f>+'[1]нови натури МОН'!D161</f>
        <v>0</v>
      </c>
      <c r="D164" s="21">
        <f t="shared" si="28"/>
        <v>0</v>
      </c>
      <c r="E164" s="29">
        <f>+'[1]нови натури МОН'!J161</f>
        <v>0</v>
      </c>
      <c r="F164" s="21">
        <f t="shared" si="29"/>
        <v>0</v>
      </c>
      <c r="G164" s="29">
        <f>+'[1]нови натури МОН'!M161</f>
        <v>0</v>
      </c>
      <c r="H164" s="21"/>
      <c r="I164" s="22"/>
      <c r="J164" s="21"/>
      <c r="K164" s="29"/>
      <c r="L164" s="51"/>
      <c r="M164" s="29">
        <v>0</v>
      </c>
      <c r="N164" s="53">
        <v>0</v>
      </c>
      <c r="O164" s="46">
        <f t="shared" ref="O164:O170" si="32">N164+L164+J164+H164+F164+D164</f>
        <v>0</v>
      </c>
      <c r="P164" s="23"/>
    </row>
    <row r="165" spans="1:16">
      <c r="A165" s="1">
        <v>6401</v>
      </c>
      <c r="B165" s="20" t="s">
        <v>144</v>
      </c>
      <c r="C165" s="29">
        <v>-4</v>
      </c>
      <c r="D165" s="21">
        <v>-1288</v>
      </c>
      <c r="E165" s="29">
        <v>0</v>
      </c>
      <c r="F165" s="21">
        <v>0</v>
      </c>
      <c r="G165" s="29">
        <v>0</v>
      </c>
      <c r="H165" s="21">
        <v>0</v>
      </c>
      <c r="I165" s="29">
        <v>0</v>
      </c>
      <c r="J165" s="21">
        <v>0</v>
      </c>
      <c r="K165" s="29">
        <v>11</v>
      </c>
      <c r="L165" s="21">
        <v>31141</v>
      </c>
      <c r="M165" s="45">
        <v>0</v>
      </c>
      <c r="N165" s="21">
        <v>0</v>
      </c>
      <c r="O165" s="46">
        <f t="shared" si="32"/>
        <v>29853</v>
      </c>
      <c r="P165" s="23"/>
    </row>
    <row r="166" spans="1:16">
      <c r="A166" s="1">
        <v>6402</v>
      </c>
      <c r="B166" s="20" t="s">
        <v>145</v>
      </c>
      <c r="C166" s="29">
        <v>10</v>
      </c>
      <c r="D166" s="21">
        <v>6250</v>
      </c>
      <c r="E166" s="29">
        <v>0</v>
      </c>
      <c r="F166" s="21">
        <v>0</v>
      </c>
      <c r="G166" s="29">
        <v>0</v>
      </c>
      <c r="H166" s="21">
        <v>0</v>
      </c>
      <c r="I166" s="29">
        <v>-3</v>
      </c>
      <c r="J166" s="21">
        <v>-192</v>
      </c>
      <c r="K166" s="29">
        <v>-1</v>
      </c>
      <c r="L166" s="21">
        <v>-2831</v>
      </c>
      <c r="M166" s="29">
        <v>0</v>
      </c>
      <c r="N166" s="21">
        <v>0</v>
      </c>
      <c r="O166" s="46">
        <f t="shared" si="32"/>
        <v>3227</v>
      </c>
      <c r="P166" s="23"/>
    </row>
    <row r="167" spans="1:16">
      <c r="A167" s="1">
        <v>6403</v>
      </c>
      <c r="B167" s="20" t="s">
        <v>146</v>
      </c>
      <c r="C167" s="29">
        <v>2</v>
      </c>
      <c r="D167" s="21">
        <v>1250</v>
      </c>
      <c r="E167" s="29">
        <v>0</v>
      </c>
      <c r="F167" s="21">
        <v>0</v>
      </c>
      <c r="G167" s="29">
        <v>0</v>
      </c>
      <c r="H167" s="21">
        <v>0</v>
      </c>
      <c r="I167" s="29">
        <v>-1</v>
      </c>
      <c r="J167" s="21">
        <v>-64</v>
      </c>
      <c r="K167" s="29">
        <v>0</v>
      </c>
      <c r="L167" s="21">
        <v>0</v>
      </c>
      <c r="M167" s="29">
        <v>0</v>
      </c>
      <c r="N167" s="21">
        <v>0</v>
      </c>
      <c r="O167" s="46">
        <f t="shared" si="32"/>
        <v>1186</v>
      </c>
      <c r="P167" s="23"/>
    </row>
    <row r="168" spans="1:16">
      <c r="A168" s="1">
        <v>6404</v>
      </c>
      <c r="B168" s="20" t="s">
        <v>147</v>
      </c>
      <c r="C168" s="29">
        <v>55</v>
      </c>
      <c r="D168" s="21">
        <v>17710</v>
      </c>
      <c r="E168" s="29">
        <v>0</v>
      </c>
      <c r="F168" s="21">
        <v>0</v>
      </c>
      <c r="G168" s="29">
        <v>-18</v>
      </c>
      <c r="H168" s="21">
        <v>-1044</v>
      </c>
      <c r="I168" s="29">
        <v>54</v>
      </c>
      <c r="J168" s="21">
        <v>3186</v>
      </c>
      <c r="K168" s="29">
        <v>-77</v>
      </c>
      <c r="L168" s="21">
        <v>-217987</v>
      </c>
      <c r="M168" s="29">
        <v>0</v>
      </c>
      <c r="N168" s="21">
        <v>0</v>
      </c>
      <c r="O168" s="46">
        <f t="shared" si="32"/>
        <v>-198135</v>
      </c>
      <c r="P168" s="23"/>
    </row>
    <row r="169" spans="1:16">
      <c r="A169" s="1">
        <v>6405</v>
      </c>
      <c r="B169" s="20" t="s">
        <v>148</v>
      </c>
      <c r="C169" s="29">
        <v>8</v>
      </c>
      <c r="D169" s="21">
        <v>2576</v>
      </c>
      <c r="E169" s="29">
        <v>0</v>
      </c>
      <c r="F169" s="21">
        <v>0</v>
      </c>
      <c r="G169" s="29">
        <v>-1</v>
      </c>
      <c r="H169" s="21">
        <v>-58</v>
      </c>
      <c r="I169" s="29">
        <v>18</v>
      </c>
      <c r="J169" s="21">
        <v>1062</v>
      </c>
      <c r="K169" s="29">
        <v>1</v>
      </c>
      <c r="L169" s="21">
        <v>2831</v>
      </c>
      <c r="M169" s="29">
        <v>0</v>
      </c>
      <c r="N169" s="21">
        <v>0</v>
      </c>
      <c r="O169" s="46">
        <f t="shared" si="32"/>
        <v>6411</v>
      </c>
      <c r="P169" s="23"/>
    </row>
    <row r="170" spans="1:16">
      <c r="A170" s="1">
        <v>6406</v>
      </c>
      <c r="B170" s="20" t="s">
        <v>149</v>
      </c>
      <c r="C170" s="29">
        <v>5</v>
      </c>
      <c r="D170" s="21">
        <v>1610</v>
      </c>
      <c r="E170" s="29">
        <v>0</v>
      </c>
      <c r="F170" s="21">
        <v>0</v>
      </c>
      <c r="G170" s="29">
        <v>0</v>
      </c>
      <c r="H170" s="21">
        <v>0</v>
      </c>
      <c r="I170" s="29">
        <v>-4</v>
      </c>
      <c r="J170" s="21">
        <v>-256</v>
      </c>
      <c r="K170" s="29">
        <v>3</v>
      </c>
      <c r="L170" s="21">
        <v>8493</v>
      </c>
      <c r="M170" s="49">
        <v>0</v>
      </c>
      <c r="N170" s="21">
        <v>0</v>
      </c>
      <c r="O170" s="46">
        <f t="shared" si="32"/>
        <v>9847</v>
      </c>
      <c r="P170" s="23"/>
    </row>
    <row r="171" spans="1:16">
      <c r="A171" s="1">
        <v>6498</v>
      </c>
      <c r="B171" s="20"/>
      <c r="C171" s="48">
        <f t="shared" ref="C171:O171" si="33">SUM(C165:C170)</f>
        <v>76</v>
      </c>
      <c r="D171" s="24">
        <f t="shared" si="33"/>
        <v>28108</v>
      </c>
      <c r="E171" s="48">
        <f t="shared" si="33"/>
        <v>0</v>
      </c>
      <c r="F171" s="24">
        <f t="shared" si="33"/>
        <v>0</v>
      </c>
      <c r="G171" s="48">
        <f t="shared" si="33"/>
        <v>-19</v>
      </c>
      <c r="H171" s="24">
        <f t="shared" si="33"/>
        <v>-1102</v>
      </c>
      <c r="I171" s="48">
        <f t="shared" si="33"/>
        <v>64</v>
      </c>
      <c r="J171" s="24">
        <f t="shared" si="33"/>
        <v>3736</v>
      </c>
      <c r="K171" s="48">
        <f>SUM(K165:K170)</f>
        <v>-63</v>
      </c>
      <c r="L171" s="24">
        <f>SUM(L165:L170)</f>
        <v>-178353</v>
      </c>
      <c r="M171" s="56">
        <f>SUM(M165:M170)</f>
        <v>0</v>
      </c>
      <c r="N171" s="24">
        <f t="shared" si="33"/>
        <v>0</v>
      </c>
      <c r="O171" s="48">
        <f t="shared" si="33"/>
        <v>-147611</v>
      </c>
      <c r="P171" s="23"/>
    </row>
    <row r="172" spans="1:16">
      <c r="A172" s="1">
        <v>6499</v>
      </c>
      <c r="B172" s="20" t="s">
        <v>150</v>
      </c>
      <c r="C172" s="22">
        <f>+'[1]нови натури МОН'!D169</f>
        <v>0</v>
      </c>
      <c r="D172" s="21">
        <f t="shared" si="28"/>
        <v>0</v>
      </c>
      <c r="E172" s="29">
        <f>+'[1]нови натури МОН'!J169</f>
        <v>0</v>
      </c>
      <c r="F172" s="21">
        <f t="shared" si="29"/>
        <v>0</v>
      </c>
      <c r="G172" s="29">
        <f>+'[1]нови натури МОН'!M169</f>
        <v>0</v>
      </c>
      <c r="H172" s="21"/>
      <c r="I172" s="22"/>
      <c r="J172" s="21"/>
      <c r="K172" s="29"/>
      <c r="L172" s="21"/>
      <c r="M172" s="55">
        <v>0</v>
      </c>
      <c r="N172" s="21">
        <v>0</v>
      </c>
      <c r="O172" s="46">
        <f t="shared" ref="O172:O183" si="34">N172+L172+J172+H172+F172+D172</f>
        <v>0</v>
      </c>
      <c r="P172" s="23"/>
    </row>
    <row r="173" spans="1:16">
      <c r="A173" s="1">
        <v>6501</v>
      </c>
      <c r="B173" s="20" t="s">
        <v>151</v>
      </c>
      <c r="C173" s="29">
        <v>-14</v>
      </c>
      <c r="D173" s="21">
        <v>-4508</v>
      </c>
      <c r="E173" s="29">
        <v>0</v>
      </c>
      <c r="F173" s="21">
        <v>0</v>
      </c>
      <c r="G173" s="29">
        <v>0</v>
      </c>
      <c r="H173" s="21">
        <v>0</v>
      </c>
      <c r="I173" s="29">
        <v>-25</v>
      </c>
      <c r="J173" s="21">
        <v>-1475</v>
      </c>
      <c r="K173" s="29">
        <v>13</v>
      </c>
      <c r="L173" s="51">
        <v>36803</v>
      </c>
      <c r="M173" s="29">
        <v>0</v>
      </c>
      <c r="N173" s="53">
        <v>0</v>
      </c>
      <c r="O173" s="46">
        <f t="shared" si="34"/>
        <v>30820</v>
      </c>
      <c r="P173" s="23"/>
    </row>
    <row r="174" spans="1:16">
      <c r="A174" s="1">
        <v>6502</v>
      </c>
      <c r="B174" s="20" t="s">
        <v>152</v>
      </c>
      <c r="C174" s="29">
        <v>-26</v>
      </c>
      <c r="D174" s="21">
        <v>-8372</v>
      </c>
      <c r="E174" s="29">
        <v>0</v>
      </c>
      <c r="F174" s="21">
        <v>0</v>
      </c>
      <c r="G174" s="29">
        <v>0</v>
      </c>
      <c r="H174" s="21">
        <v>0</v>
      </c>
      <c r="I174" s="29">
        <v>-25</v>
      </c>
      <c r="J174" s="21">
        <v>-1475</v>
      </c>
      <c r="K174" s="29">
        <v>-5</v>
      </c>
      <c r="L174" s="21">
        <v>-14155</v>
      </c>
      <c r="M174" s="45">
        <v>0</v>
      </c>
      <c r="N174" s="21">
        <v>0</v>
      </c>
      <c r="O174" s="46">
        <f t="shared" si="34"/>
        <v>-24002</v>
      </c>
      <c r="P174" s="23"/>
    </row>
    <row r="175" spans="1:16">
      <c r="A175" s="1">
        <v>6503</v>
      </c>
      <c r="B175" s="20" t="s">
        <v>153</v>
      </c>
      <c r="C175" s="29">
        <v>17</v>
      </c>
      <c r="D175" s="21">
        <v>5474</v>
      </c>
      <c r="E175" s="29">
        <v>0</v>
      </c>
      <c r="F175" s="21">
        <v>0</v>
      </c>
      <c r="G175" s="29">
        <v>3</v>
      </c>
      <c r="H175" s="21">
        <v>174</v>
      </c>
      <c r="I175" s="29">
        <v>-29</v>
      </c>
      <c r="J175" s="21">
        <v>-1711</v>
      </c>
      <c r="K175" s="29">
        <v>-14</v>
      </c>
      <c r="L175" s="21">
        <v>-39634</v>
      </c>
      <c r="M175" s="29">
        <v>0</v>
      </c>
      <c r="N175" s="21">
        <v>0</v>
      </c>
      <c r="O175" s="46">
        <f t="shared" si="34"/>
        <v>-35697</v>
      </c>
      <c r="P175" s="23"/>
    </row>
    <row r="176" spans="1:16">
      <c r="A176" s="1">
        <v>6504</v>
      </c>
      <c r="B176" s="20" t="s">
        <v>154</v>
      </c>
      <c r="C176" s="29">
        <v>8</v>
      </c>
      <c r="D176" s="21">
        <v>2576</v>
      </c>
      <c r="E176" s="29">
        <v>-1</v>
      </c>
      <c r="F176" s="21">
        <v>-333</v>
      </c>
      <c r="G176" s="29">
        <v>0</v>
      </c>
      <c r="H176" s="21">
        <v>0</v>
      </c>
      <c r="I176" s="29">
        <v>9</v>
      </c>
      <c r="J176" s="21">
        <v>531</v>
      </c>
      <c r="K176" s="29">
        <v>2</v>
      </c>
      <c r="L176" s="21">
        <v>5662</v>
      </c>
      <c r="M176" s="29">
        <v>0</v>
      </c>
      <c r="N176" s="21">
        <v>0</v>
      </c>
      <c r="O176" s="46">
        <f t="shared" si="34"/>
        <v>8436</v>
      </c>
      <c r="P176" s="23"/>
    </row>
    <row r="177" spans="1:16">
      <c r="A177" s="1">
        <v>6505</v>
      </c>
      <c r="B177" s="20" t="s">
        <v>155</v>
      </c>
      <c r="C177" s="29">
        <v>0</v>
      </c>
      <c r="D177" s="21">
        <v>0</v>
      </c>
      <c r="E177" s="29">
        <v>0</v>
      </c>
      <c r="F177" s="21">
        <v>0</v>
      </c>
      <c r="G177" s="29">
        <v>0</v>
      </c>
      <c r="H177" s="21">
        <v>0</v>
      </c>
      <c r="I177" s="29">
        <v>-2</v>
      </c>
      <c r="J177" s="21">
        <v>-118</v>
      </c>
      <c r="K177" s="29">
        <v>4</v>
      </c>
      <c r="L177" s="21">
        <v>11324</v>
      </c>
      <c r="M177" s="29">
        <v>0</v>
      </c>
      <c r="N177" s="21">
        <v>0</v>
      </c>
      <c r="O177" s="46">
        <f t="shared" si="34"/>
        <v>11206</v>
      </c>
      <c r="P177" s="23"/>
    </row>
    <row r="178" spans="1:16">
      <c r="A178" s="1">
        <v>6506</v>
      </c>
      <c r="B178" s="20" t="s">
        <v>156</v>
      </c>
      <c r="C178" s="29">
        <v>11</v>
      </c>
      <c r="D178" s="21">
        <v>3542</v>
      </c>
      <c r="E178" s="29">
        <v>0</v>
      </c>
      <c r="F178" s="21">
        <v>0</v>
      </c>
      <c r="G178" s="29">
        <v>-2</v>
      </c>
      <c r="H178" s="21">
        <v>-116</v>
      </c>
      <c r="I178" s="29">
        <v>-3</v>
      </c>
      <c r="J178" s="21">
        <v>-177</v>
      </c>
      <c r="K178" s="29">
        <v>1</v>
      </c>
      <c r="L178" s="21">
        <v>2831</v>
      </c>
      <c r="M178" s="29">
        <v>0</v>
      </c>
      <c r="N178" s="21">
        <v>0</v>
      </c>
      <c r="O178" s="46">
        <f t="shared" si="34"/>
        <v>6080</v>
      </c>
      <c r="P178" s="23"/>
    </row>
    <row r="179" spans="1:16">
      <c r="A179" s="1">
        <v>6507</v>
      </c>
      <c r="B179" s="20" t="s">
        <v>157</v>
      </c>
      <c r="C179" s="29">
        <v>-2</v>
      </c>
      <c r="D179" s="21">
        <v>-644</v>
      </c>
      <c r="E179" s="29">
        <v>0</v>
      </c>
      <c r="F179" s="21">
        <v>0</v>
      </c>
      <c r="G179" s="29">
        <v>0</v>
      </c>
      <c r="H179" s="21">
        <v>0</v>
      </c>
      <c r="I179" s="29">
        <v>-11</v>
      </c>
      <c r="J179" s="21">
        <v>-649</v>
      </c>
      <c r="K179" s="29">
        <v>0</v>
      </c>
      <c r="L179" s="21">
        <v>0</v>
      </c>
      <c r="M179" s="29">
        <v>0</v>
      </c>
      <c r="N179" s="21">
        <v>0</v>
      </c>
      <c r="O179" s="46">
        <f t="shared" si="34"/>
        <v>-1293</v>
      </c>
      <c r="P179" s="23"/>
    </row>
    <row r="180" spans="1:16">
      <c r="A180" s="1">
        <v>6508</v>
      </c>
      <c r="B180" s="20" t="s">
        <v>158</v>
      </c>
      <c r="C180" s="29">
        <v>-36</v>
      </c>
      <c r="D180" s="21">
        <v>-11592</v>
      </c>
      <c r="E180" s="29">
        <v>6</v>
      </c>
      <c r="F180" s="21">
        <v>1998</v>
      </c>
      <c r="G180" s="29">
        <v>59</v>
      </c>
      <c r="H180" s="21">
        <v>3422</v>
      </c>
      <c r="I180" s="29">
        <v>-107</v>
      </c>
      <c r="J180" s="21">
        <v>-6313</v>
      </c>
      <c r="K180" s="29">
        <v>32</v>
      </c>
      <c r="L180" s="21">
        <v>90592</v>
      </c>
      <c r="M180" s="29">
        <v>0</v>
      </c>
      <c r="N180" s="21">
        <v>0</v>
      </c>
      <c r="O180" s="46">
        <f t="shared" si="34"/>
        <v>78107</v>
      </c>
      <c r="P180" s="23"/>
    </row>
    <row r="181" spans="1:16">
      <c r="A181" s="1">
        <v>6509</v>
      </c>
      <c r="B181" s="20" t="s">
        <v>159</v>
      </c>
      <c r="C181" s="29">
        <v>-13</v>
      </c>
      <c r="D181" s="21">
        <v>-4186</v>
      </c>
      <c r="E181" s="29">
        <v>0</v>
      </c>
      <c r="F181" s="21">
        <v>0</v>
      </c>
      <c r="G181" s="29">
        <v>4</v>
      </c>
      <c r="H181" s="21">
        <v>232</v>
      </c>
      <c r="I181" s="29">
        <v>-1</v>
      </c>
      <c r="J181" s="21">
        <v>-59</v>
      </c>
      <c r="K181" s="29">
        <v>0</v>
      </c>
      <c r="L181" s="21">
        <v>0</v>
      </c>
      <c r="M181" s="29">
        <v>0</v>
      </c>
      <c r="N181" s="21">
        <v>0</v>
      </c>
      <c r="O181" s="46">
        <f t="shared" si="34"/>
        <v>-4013</v>
      </c>
      <c r="P181" s="23"/>
    </row>
    <row r="182" spans="1:16">
      <c r="A182" s="1">
        <v>6510</v>
      </c>
      <c r="B182" s="20" t="s">
        <v>160</v>
      </c>
      <c r="C182" s="29">
        <v>15</v>
      </c>
      <c r="D182" s="21">
        <v>4830</v>
      </c>
      <c r="E182" s="29">
        <v>0</v>
      </c>
      <c r="F182" s="21">
        <v>0</v>
      </c>
      <c r="G182" s="29">
        <v>0</v>
      </c>
      <c r="H182" s="21">
        <v>0</v>
      </c>
      <c r="I182" s="29">
        <v>-77</v>
      </c>
      <c r="J182" s="21">
        <v>-4543</v>
      </c>
      <c r="K182" s="29">
        <v>11</v>
      </c>
      <c r="L182" s="21">
        <v>31141</v>
      </c>
      <c r="M182" s="49">
        <v>0</v>
      </c>
      <c r="N182" s="21">
        <v>0</v>
      </c>
      <c r="O182" s="46">
        <f t="shared" si="34"/>
        <v>31428</v>
      </c>
      <c r="P182" s="23"/>
    </row>
    <row r="183" spans="1:16">
      <c r="A183" s="1">
        <v>6511</v>
      </c>
      <c r="B183" s="20" t="s">
        <v>161</v>
      </c>
      <c r="C183" s="29">
        <v>-17</v>
      </c>
      <c r="D183" s="21">
        <v>-5474</v>
      </c>
      <c r="E183" s="29">
        <v>0</v>
      </c>
      <c r="F183" s="21">
        <v>0</v>
      </c>
      <c r="G183" s="29">
        <v>8</v>
      </c>
      <c r="H183" s="21">
        <v>464</v>
      </c>
      <c r="I183" s="29">
        <v>-11</v>
      </c>
      <c r="J183" s="21">
        <v>-649</v>
      </c>
      <c r="K183" s="29">
        <v>6</v>
      </c>
      <c r="L183" s="51">
        <v>16986</v>
      </c>
      <c r="M183" s="29">
        <v>0</v>
      </c>
      <c r="N183" s="53">
        <v>0</v>
      </c>
      <c r="O183" s="46">
        <f t="shared" si="34"/>
        <v>11327</v>
      </c>
      <c r="P183" s="23"/>
    </row>
    <row r="184" spans="1:16">
      <c r="A184" s="1">
        <v>6598</v>
      </c>
      <c r="B184" s="20"/>
      <c r="C184" s="48">
        <f t="shared" ref="C184:O184" si="35">SUM(C173:C183)</f>
        <v>-57</v>
      </c>
      <c r="D184" s="24">
        <f t="shared" si="35"/>
        <v>-18354</v>
      </c>
      <c r="E184" s="48">
        <f t="shared" si="35"/>
        <v>5</v>
      </c>
      <c r="F184" s="24">
        <f t="shared" si="35"/>
        <v>1665</v>
      </c>
      <c r="G184" s="48">
        <f t="shared" si="35"/>
        <v>72</v>
      </c>
      <c r="H184" s="24">
        <f t="shared" si="35"/>
        <v>4176</v>
      </c>
      <c r="I184" s="48">
        <f t="shared" si="35"/>
        <v>-282</v>
      </c>
      <c r="J184" s="24">
        <f t="shared" si="35"/>
        <v>-16638</v>
      </c>
      <c r="K184" s="48">
        <f>SUM(K173:K183)</f>
        <v>50</v>
      </c>
      <c r="L184" s="24">
        <f>SUM(L173:L183)</f>
        <v>141550</v>
      </c>
      <c r="M184" s="48">
        <f>SUM(M173:M183)</f>
        <v>0</v>
      </c>
      <c r="N184" s="24">
        <f t="shared" si="35"/>
        <v>0</v>
      </c>
      <c r="O184" s="48">
        <f t="shared" si="35"/>
        <v>112399</v>
      </c>
      <c r="P184" s="23"/>
    </row>
    <row r="185" spans="1:16">
      <c r="A185" s="1">
        <v>6599</v>
      </c>
      <c r="B185" s="20" t="s">
        <v>162</v>
      </c>
      <c r="C185" s="22">
        <f>+'[1]нови натури МОН'!D182</f>
        <v>0</v>
      </c>
      <c r="D185" s="21">
        <f t="shared" si="28"/>
        <v>0</v>
      </c>
      <c r="E185" s="29">
        <f>+'[1]нови натури МОН'!J182</f>
        <v>0</v>
      </c>
      <c r="F185" s="21">
        <f t="shared" si="29"/>
        <v>0</v>
      </c>
      <c r="G185" s="29">
        <f>+'[1]нови натури МОН'!M182</f>
        <v>0</v>
      </c>
      <c r="H185" s="21"/>
      <c r="I185" s="22"/>
      <c r="J185" s="21"/>
      <c r="K185" s="29"/>
      <c r="L185" s="51"/>
      <c r="M185" s="29">
        <v>0</v>
      </c>
      <c r="N185" s="53">
        <v>0</v>
      </c>
      <c r="O185" s="46">
        <f t="shared" ref="O185:O203" si="36">N185+L185+J185+H185+F185+D185</f>
        <v>0</v>
      </c>
      <c r="P185" s="23"/>
    </row>
    <row r="186" spans="1:16">
      <c r="A186" s="1">
        <v>6601</v>
      </c>
      <c r="B186" s="20" t="s">
        <v>163</v>
      </c>
      <c r="C186" s="29">
        <v>15</v>
      </c>
      <c r="D186" s="21">
        <v>4830</v>
      </c>
      <c r="E186" s="29">
        <v>0</v>
      </c>
      <c r="F186" s="21">
        <v>0</v>
      </c>
      <c r="G186" s="29">
        <v>-19</v>
      </c>
      <c r="H186" s="21">
        <v>-1102</v>
      </c>
      <c r="I186" s="29">
        <v>252</v>
      </c>
      <c r="J186" s="21">
        <v>14868</v>
      </c>
      <c r="K186" s="29">
        <v>11</v>
      </c>
      <c r="L186" s="21">
        <v>31141</v>
      </c>
      <c r="M186" s="45">
        <v>0</v>
      </c>
      <c r="N186" s="21">
        <v>0</v>
      </c>
      <c r="O186" s="46">
        <f t="shared" si="36"/>
        <v>49737</v>
      </c>
      <c r="P186" s="23"/>
    </row>
    <row r="187" spans="1:16">
      <c r="A187" s="1">
        <v>6602</v>
      </c>
      <c r="B187" s="20" t="s">
        <v>164</v>
      </c>
      <c r="C187" s="29">
        <v>10</v>
      </c>
      <c r="D187" s="21">
        <v>3220</v>
      </c>
      <c r="E187" s="29">
        <v>0</v>
      </c>
      <c r="F187" s="21">
        <v>0</v>
      </c>
      <c r="G187" s="29">
        <v>2</v>
      </c>
      <c r="H187" s="21">
        <v>116</v>
      </c>
      <c r="I187" s="29">
        <v>-5</v>
      </c>
      <c r="J187" s="21">
        <v>-295</v>
      </c>
      <c r="K187" s="29">
        <v>0</v>
      </c>
      <c r="L187" s="21">
        <v>0</v>
      </c>
      <c r="M187" s="29">
        <v>0</v>
      </c>
      <c r="N187" s="21">
        <v>0</v>
      </c>
      <c r="O187" s="46">
        <f t="shared" si="36"/>
        <v>3041</v>
      </c>
      <c r="P187" s="23"/>
    </row>
    <row r="188" spans="1:16">
      <c r="A188" s="1">
        <v>6603</v>
      </c>
      <c r="B188" s="20" t="s">
        <v>165</v>
      </c>
      <c r="C188" s="29">
        <v>28</v>
      </c>
      <c r="D188" s="21">
        <v>9016</v>
      </c>
      <c r="E188" s="29">
        <v>0</v>
      </c>
      <c r="F188" s="21">
        <v>0</v>
      </c>
      <c r="G188" s="29">
        <v>0</v>
      </c>
      <c r="H188" s="21">
        <v>0</v>
      </c>
      <c r="I188" s="29">
        <v>-13</v>
      </c>
      <c r="J188" s="21">
        <v>-767</v>
      </c>
      <c r="K188" s="29">
        <v>-1</v>
      </c>
      <c r="L188" s="21">
        <v>-2831</v>
      </c>
      <c r="M188" s="29">
        <v>0</v>
      </c>
      <c r="N188" s="21">
        <v>0</v>
      </c>
      <c r="O188" s="46">
        <f t="shared" si="36"/>
        <v>5418</v>
      </c>
      <c r="P188" s="23"/>
    </row>
    <row r="189" spans="1:16">
      <c r="A189" s="1">
        <v>6604</v>
      </c>
      <c r="B189" s="20" t="s">
        <v>166</v>
      </c>
      <c r="C189" s="29">
        <v>18</v>
      </c>
      <c r="D189" s="21">
        <v>5796</v>
      </c>
      <c r="E189" s="29">
        <v>0</v>
      </c>
      <c r="F189" s="21">
        <v>0</v>
      </c>
      <c r="G189" s="29">
        <v>44</v>
      </c>
      <c r="H189" s="21">
        <v>2552</v>
      </c>
      <c r="I189" s="29">
        <v>-131</v>
      </c>
      <c r="J189" s="21">
        <v>-7729</v>
      </c>
      <c r="K189" s="29">
        <v>12</v>
      </c>
      <c r="L189" s="21">
        <v>33972</v>
      </c>
      <c r="M189" s="29">
        <v>0</v>
      </c>
      <c r="N189" s="21">
        <v>0</v>
      </c>
      <c r="O189" s="46">
        <f t="shared" si="36"/>
        <v>34591</v>
      </c>
      <c r="P189" s="23"/>
    </row>
    <row r="190" spans="1:16">
      <c r="A190" s="1">
        <v>6605</v>
      </c>
      <c r="B190" s="20" t="s">
        <v>167</v>
      </c>
      <c r="C190" s="29">
        <v>-4</v>
      </c>
      <c r="D190" s="21">
        <v>-1288</v>
      </c>
      <c r="E190" s="29">
        <v>0</v>
      </c>
      <c r="F190" s="21">
        <v>0</v>
      </c>
      <c r="G190" s="29">
        <v>1</v>
      </c>
      <c r="H190" s="21">
        <v>58</v>
      </c>
      <c r="I190" s="29">
        <v>-4</v>
      </c>
      <c r="J190" s="21">
        <v>-236</v>
      </c>
      <c r="K190" s="29">
        <v>3</v>
      </c>
      <c r="L190" s="21">
        <v>8493</v>
      </c>
      <c r="M190" s="29">
        <v>0</v>
      </c>
      <c r="N190" s="21">
        <v>0</v>
      </c>
      <c r="O190" s="46">
        <f t="shared" si="36"/>
        <v>7027</v>
      </c>
      <c r="P190" s="23"/>
    </row>
    <row r="191" spans="1:16">
      <c r="A191" s="1">
        <v>6606</v>
      </c>
      <c r="B191" s="20" t="s">
        <v>168</v>
      </c>
      <c r="C191" s="29">
        <v>-8</v>
      </c>
      <c r="D191" s="21">
        <v>8938</v>
      </c>
      <c r="E191" s="29">
        <v>0</v>
      </c>
      <c r="F191" s="21">
        <v>0</v>
      </c>
      <c r="G191" s="29">
        <v>0</v>
      </c>
      <c r="H191" s="21">
        <v>0</v>
      </c>
      <c r="I191" s="29">
        <v>6</v>
      </c>
      <c r="J191" s="21">
        <v>384</v>
      </c>
      <c r="K191" s="29">
        <v>-2</v>
      </c>
      <c r="L191" s="21">
        <v>-5662</v>
      </c>
      <c r="M191" s="29">
        <v>0</v>
      </c>
      <c r="N191" s="21">
        <v>0</v>
      </c>
      <c r="O191" s="46">
        <f t="shared" si="36"/>
        <v>3660</v>
      </c>
      <c r="P191" s="23"/>
    </row>
    <row r="192" spans="1:16">
      <c r="A192" s="1">
        <v>6607</v>
      </c>
      <c r="B192" s="20" t="s">
        <v>169</v>
      </c>
      <c r="C192" s="29">
        <v>3</v>
      </c>
      <c r="D192" s="21">
        <v>966</v>
      </c>
      <c r="E192" s="29">
        <v>0</v>
      </c>
      <c r="F192" s="21">
        <v>0</v>
      </c>
      <c r="G192" s="29">
        <v>10</v>
      </c>
      <c r="H192" s="21">
        <v>580</v>
      </c>
      <c r="I192" s="29">
        <v>26</v>
      </c>
      <c r="J192" s="21">
        <v>1534</v>
      </c>
      <c r="K192" s="29">
        <v>25</v>
      </c>
      <c r="L192" s="21">
        <v>70775</v>
      </c>
      <c r="M192" s="29">
        <v>0</v>
      </c>
      <c r="N192" s="21">
        <v>0</v>
      </c>
      <c r="O192" s="46">
        <f t="shared" si="36"/>
        <v>73855</v>
      </c>
      <c r="P192" s="23"/>
    </row>
    <row r="193" spans="1:16">
      <c r="A193" s="1">
        <v>6608</v>
      </c>
      <c r="B193" s="20" t="s">
        <v>170</v>
      </c>
      <c r="C193" s="29">
        <v>17</v>
      </c>
      <c r="D193" s="21">
        <v>5474</v>
      </c>
      <c r="E193" s="29">
        <v>0</v>
      </c>
      <c r="F193" s="21">
        <v>0</v>
      </c>
      <c r="G193" s="29">
        <v>0</v>
      </c>
      <c r="H193" s="21">
        <v>0</v>
      </c>
      <c r="I193" s="29">
        <v>-34</v>
      </c>
      <c r="J193" s="21">
        <v>-2006</v>
      </c>
      <c r="K193" s="29">
        <v>-3</v>
      </c>
      <c r="L193" s="21">
        <v>-8493</v>
      </c>
      <c r="M193" s="29">
        <v>0</v>
      </c>
      <c r="N193" s="21">
        <v>0</v>
      </c>
      <c r="O193" s="46">
        <f t="shared" si="36"/>
        <v>-5025</v>
      </c>
      <c r="P193" s="23"/>
    </row>
    <row r="194" spans="1:16">
      <c r="A194" s="1">
        <v>6609</v>
      </c>
      <c r="B194" s="20" t="s">
        <v>171</v>
      </c>
      <c r="C194" s="29">
        <v>-203</v>
      </c>
      <c r="D194" s="21">
        <v>-65366</v>
      </c>
      <c r="E194" s="29">
        <v>5</v>
      </c>
      <c r="F194" s="21">
        <v>1665</v>
      </c>
      <c r="G194" s="29">
        <v>-79</v>
      </c>
      <c r="H194" s="21">
        <v>-4582</v>
      </c>
      <c r="I194" s="29">
        <v>297</v>
      </c>
      <c r="J194" s="21">
        <v>17523</v>
      </c>
      <c r="K194" s="29">
        <v>12</v>
      </c>
      <c r="L194" s="21">
        <v>33972</v>
      </c>
      <c r="M194" s="29">
        <v>0</v>
      </c>
      <c r="N194" s="21">
        <v>0</v>
      </c>
      <c r="O194" s="46">
        <f t="shared" si="36"/>
        <v>-16788</v>
      </c>
      <c r="P194" s="23"/>
    </row>
    <row r="195" spans="1:16">
      <c r="A195" s="1">
        <v>6610</v>
      </c>
      <c r="B195" s="20" t="s">
        <v>172</v>
      </c>
      <c r="C195" s="29">
        <v>-10</v>
      </c>
      <c r="D195" s="21">
        <v>-3220</v>
      </c>
      <c r="E195" s="29">
        <v>1</v>
      </c>
      <c r="F195" s="21">
        <v>333</v>
      </c>
      <c r="G195" s="29">
        <v>1</v>
      </c>
      <c r="H195" s="21">
        <v>58</v>
      </c>
      <c r="I195" s="29">
        <v>14</v>
      </c>
      <c r="J195" s="21">
        <v>826</v>
      </c>
      <c r="K195" s="29">
        <v>4</v>
      </c>
      <c r="L195" s="21">
        <v>11324</v>
      </c>
      <c r="M195" s="29">
        <v>0</v>
      </c>
      <c r="N195" s="21">
        <v>0</v>
      </c>
      <c r="O195" s="46">
        <f t="shared" si="36"/>
        <v>9321</v>
      </c>
      <c r="P195" s="23"/>
    </row>
    <row r="196" spans="1:16">
      <c r="A196" s="1">
        <v>6611</v>
      </c>
      <c r="B196" s="20" t="s">
        <v>173</v>
      </c>
      <c r="C196" s="29">
        <v>-58</v>
      </c>
      <c r="D196" s="21">
        <v>-18676</v>
      </c>
      <c r="E196" s="29">
        <v>0</v>
      </c>
      <c r="F196" s="21">
        <v>0</v>
      </c>
      <c r="G196" s="29">
        <v>14</v>
      </c>
      <c r="H196" s="21">
        <v>812</v>
      </c>
      <c r="I196" s="29">
        <v>36</v>
      </c>
      <c r="J196" s="21">
        <v>2124</v>
      </c>
      <c r="K196" s="29">
        <v>63</v>
      </c>
      <c r="L196" s="21">
        <v>178353</v>
      </c>
      <c r="M196" s="29">
        <v>0</v>
      </c>
      <c r="N196" s="21">
        <v>0</v>
      </c>
      <c r="O196" s="46">
        <f t="shared" si="36"/>
        <v>162613</v>
      </c>
      <c r="P196" s="23"/>
    </row>
    <row r="197" spans="1:16">
      <c r="A197" s="1">
        <v>6612</v>
      </c>
      <c r="B197" s="20" t="s">
        <v>174</v>
      </c>
      <c r="C197" s="29">
        <v>73</v>
      </c>
      <c r="D197" s="21">
        <v>23506</v>
      </c>
      <c r="E197" s="29">
        <v>0</v>
      </c>
      <c r="F197" s="21">
        <v>0</v>
      </c>
      <c r="G197" s="29">
        <v>0</v>
      </c>
      <c r="H197" s="21">
        <v>0</v>
      </c>
      <c r="I197" s="29">
        <v>29</v>
      </c>
      <c r="J197" s="21">
        <v>1711</v>
      </c>
      <c r="K197" s="29">
        <v>2</v>
      </c>
      <c r="L197" s="21">
        <v>5662</v>
      </c>
      <c r="M197" s="29">
        <v>0</v>
      </c>
      <c r="N197" s="21">
        <v>0</v>
      </c>
      <c r="O197" s="46">
        <f t="shared" si="36"/>
        <v>30879</v>
      </c>
      <c r="P197" s="23"/>
    </row>
    <row r="198" spans="1:16">
      <c r="A198" s="1">
        <v>6613</v>
      </c>
      <c r="B198" s="20" t="s">
        <v>175</v>
      </c>
      <c r="C198" s="29">
        <v>4</v>
      </c>
      <c r="D198" s="21">
        <v>1288</v>
      </c>
      <c r="E198" s="29">
        <v>0</v>
      </c>
      <c r="F198" s="21">
        <v>0</v>
      </c>
      <c r="G198" s="29">
        <v>0</v>
      </c>
      <c r="H198" s="21">
        <v>0</v>
      </c>
      <c r="I198" s="29">
        <v>-38</v>
      </c>
      <c r="J198" s="21">
        <v>-2242</v>
      </c>
      <c r="K198" s="29">
        <v>10</v>
      </c>
      <c r="L198" s="21">
        <v>28310</v>
      </c>
      <c r="M198" s="29">
        <v>0</v>
      </c>
      <c r="N198" s="21">
        <v>0</v>
      </c>
      <c r="O198" s="46">
        <f t="shared" si="36"/>
        <v>27356</v>
      </c>
      <c r="P198" s="23"/>
    </row>
    <row r="199" spans="1:16">
      <c r="A199" s="1">
        <v>6614</v>
      </c>
      <c r="B199" s="25" t="s">
        <v>176</v>
      </c>
      <c r="C199" s="29">
        <v>13</v>
      </c>
      <c r="D199" s="21">
        <v>4186</v>
      </c>
      <c r="E199" s="29">
        <v>0</v>
      </c>
      <c r="F199" s="21">
        <v>0</v>
      </c>
      <c r="G199" s="29">
        <v>-7</v>
      </c>
      <c r="H199" s="21">
        <v>-406</v>
      </c>
      <c r="I199" s="29">
        <v>53</v>
      </c>
      <c r="J199" s="21">
        <v>3127</v>
      </c>
      <c r="K199" s="29">
        <v>3</v>
      </c>
      <c r="L199" s="21">
        <v>8493</v>
      </c>
      <c r="M199" s="29">
        <v>0</v>
      </c>
      <c r="N199" s="21">
        <v>0</v>
      </c>
      <c r="O199" s="46">
        <f t="shared" si="36"/>
        <v>15400</v>
      </c>
      <c r="P199" s="23"/>
    </row>
    <row r="200" spans="1:16">
      <c r="A200" s="1">
        <v>6615</v>
      </c>
      <c r="B200" s="20" t="s">
        <v>177</v>
      </c>
      <c r="C200" s="29">
        <v>-6</v>
      </c>
      <c r="D200" s="21">
        <v>-1932</v>
      </c>
      <c r="E200" s="29">
        <v>0</v>
      </c>
      <c r="F200" s="21">
        <v>0</v>
      </c>
      <c r="G200" s="29">
        <v>1</v>
      </c>
      <c r="H200" s="21">
        <v>58</v>
      </c>
      <c r="I200" s="29">
        <v>21</v>
      </c>
      <c r="J200" s="21">
        <v>1239</v>
      </c>
      <c r="K200" s="29">
        <v>-5</v>
      </c>
      <c r="L200" s="21">
        <v>-14155</v>
      </c>
      <c r="M200" s="29">
        <v>0</v>
      </c>
      <c r="N200" s="21">
        <v>0</v>
      </c>
      <c r="O200" s="46">
        <f t="shared" si="36"/>
        <v>-14790</v>
      </c>
      <c r="P200" s="23"/>
    </row>
    <row r="201" spans="1:16">
      <c r="A201" s="1">
        <v>6616</v>
      </c>
      <c r="B201" s="20" t="s">
        <v>178</v>
      </c>
      <c r="C201" s="29">
        <v>10</v>
      </c>
      <c r="D201" s="21">
        <v>3220</v>
      </c>
      <c r="E201" s="29">
        <v>0</v>
      </c>
      <c r="F201" s="21">
        <v>0</v>
      </c>
      <c r="G201" s="29">
        <v>0</v>
      </c>
      <c r="H201" s="21">
        <v>0</v>
      </c>
      <c r="I201" s="29">
        <v>-3</v>
      </c>
      <c r="J201" s="21">
        <v>-177</v>
      </c>
      <c r="K201" s="29">
        <v>6</v>
      </c>
      <c r="L201" s="21">
        <v>16986</v>
      </c>
      <c r="M201" s="29">
        <v>0</v>
      </c>
      <c r="N201" s="21">
        <f t="shared" ref="N201" si="37">ROUND(M201*N$7,0)</f>
        <v>0</v>
      </c>
      <c r="O201" s="46">
        <f t="shared" si="36"/>
        <v>20029</v>
      </c>
      <c r="P201" s="23"/>
    </row>
    <row r="202" spans="1:16">
      <c r="A202" s="1">
        <v>6617</v>
      </c>
      <c r="B202" s="20" t="s">
        <v>179</v>
      </c>
      <c r="C202" s="29">
        <v>-19</v>
      </c>
      <c r="D202" s="21">
        <v>-6118</v>
      </c>
      <c r="E202" s="29">
        <v>32</v>
      </c>
      <c r="F202" s="21">
        <v>10656</v>
      </c>
      <c r="G202" s="29">
        <v>0</v>
      </c>
      <c r="H202" s="21">
        <v>0</v>
      </c>
      <c r="I202" s="29">
        <v>-9</v>
      </c>
      <c r="J202" s="21">
        <v>-531</v>
      </c>
      <c r="K202" s="29">
        <v>-6</v>
      </c>
      <c r="L202" s="21">
        <v>-16986</v>
      </c>
      <c r="M202" s="49">
        <v>0</v>
      </c>
      <c r="N202" s="21">
        <v>0</v>
      </c>
      <c r="O202" s="46">
        <f t="shared" si="36"/>
        <v>-12979</v>
      </c>
      <c r="P202" s="23"/>
    </row>
    <row r="203" spans="1:16">
      <c r="A203" s="1">
        <v>6618</v>
      </c>
      <c r="B203" s="20" t="s">
        <v>180</v>
      </c>
      <c r="C203" s="29">
        <v>-13</v>
      </c>
      <c r="D203" s="21">
        <v>-4186</v>
      </c>
      <c r="E203" s="29">
        <v>0</v>
      </c>
      <c r="F203" s="21">
        <v>0</v>
      </c>
      <c r="G203" s="29">
        <v>0</v>
      </c>
      <c r="H203" s="21">
        <v>0</v>
      </c>
      <c r="I203" s="29">
        <v>3</v>
      </c>
      <c r="J203" s="21">
        <v>177</v>
      </c>
      <c r="K203" s="29">
        <v>0</v>
      </c>
      <c r="L203" s="51">
        <v>0</v>
      </c>
      <c r="M203" s="29">
        <v>0</v>
      </c>
      <c r="N203" s="53">
        <v>0</v>
      </c>
      <c r="O203" s="46">
        <f t="shared" si="36"/>
        <v>-4009</v>
      </c>
      <c r="P203" s="23"/>
    </row>
    <row r="204" spans="1:16">
      <c r="A204" s="1">
        <v>6698</v>
      </c>
      <c r="B204" s="20"/>
      <c r="C204" s="48">
        <f t="shared" ref="C204:O204" si="38">SUM(C186:C203)</f>
        <v>-130</v>
      </c>
      <c r="D204" s="24">
        <f t="shared" si="38"/>
        <v>-30346</v>
      </c>
      <c r="E204" s="48">
        <f t="shared" si="38"/>
        <v>38</v>
      </c>
      <c r="F204" s="24">
        <f t="shared" si="38"/>
        <v>12654</v>
      </c>
      <c r="G204" s="48">
        <f t="shared" si="38"/>
        <v>-32</v>
      </c>
      <c r="H204" s="24">
        <f t="shared" si="38"/>
        <v>-1856</v>
      </c>
      <c r="I204" s="48">
        <f t="shared" si="38"/>
        <v>500</v>
      </c>
      <c r="J204" s="24">
        <f>SUM(J186:J203)</f>
        <v>29530</v>
      </c>
      <c r="K204" s="48">
        <f>SUM(K186:K203)</f>
        <v>134</v>
      </c>
      <c r="L204" s="24">
        <f>SUM(L186:L203)</f>
        <v>379354</v>
      </c>
      <c r="M204" s="48">
        <f>SUM(M186:M203)</f>
        <v>0</v>
      </c>
      <c r="N204" s="24">
        <f t="shared" si="38"/>
        <v>0</v>
      </c>
      <c r="O204" s="48">
        <f t="shared" si="38"/>
        <v>389336</v>
      </c>
      <c r="P204" s="23"/>
    </row>
    <row r="205" spans="1:16">
      <c r="A205" s="1">
        <v>6699</v>
      </c>
      <c r="B205" s="20" t="s">
        <v>181</v>
      </c>
      <c r="C205" s="22">
        <f>+'[1]нови натури МОН'!D202</f>
        <v>0</v>
      </c>
      <c r="D205" s="21">
        <f t="shared" ref="D205:D252" si="39">IF(C205&lt;=40,ROUND(C205*D$2,0),ROUND(C205*D$3,0))</f>
        <v>0</v>
      </c>
      <c r="E205" s="29">
        <f>+'[1]нови натури МОН'!J202</f>
        <v>0</v>
      </c>
      <c r="F205" s="21">
        <f t="shared" ref="F205:F252" si="40">ROUND(E205*F$7,0)</f>
        <v>0</v>
      </c>
      <c r="G205" s="29">
        <f>+'[1]нови натури МОН'!M202</f>
        <v>0</v>
      </c>
      <c r="H205" s="21"/>
      <c r="I205" s="22"/>
      <c r="J205" s="21"/>
      <c r="K205" s="29"/>
      <c r="L205" s="51"/>
      <c r="M205" s="29">
        <v>0</v>
      </c>
      <c r="N205" s="53">
        <v>0</v>
      </c>
      <c r="O205" s="46">
        <f t="shared" ref="O205:O212" si="41">N205+L205+J205+H205+F205+D205</f>
        <v>0</v>
      </c>
      <c r="P205" s="23"/>
    </row>
    <row r="206" spans="1:16">
      <c r="A206" s="1">
        <v>6701</v>
      </c>
      <c r="B206" s="20" t="s">
        <v>182</v>
      </c>
      <c r="C206" s="29">
        <v>-10</v>
      </c>
      <c r="D206" s="21">
        <v>-3220</v>
      </c>
      <c r="E206" s="29">
        <v>0</v>
      </c>
      <c r="F206" s="21">
        <v>0</v>
      </c>
      <c r="G206" s="29">
        <v>0</v>
      </c>
      <c r="H206" s="21">
        <v>0</v>
      </c>
      <c r="I206" s="29">
        <v>18</v>
      </c>
      <c r="J206" s="21">
        <v>1062</v>
      </c>
      <c r="K206" s="29">
        <v>3</v>
      </c>
      <c r="L206" s="21">
        <v>8493</v>
      </c>
      <c r="M206" s="45">
        <v>0</v>
      </c>
      <c r="N206" s="21">
        <v>0</v>
      </c>
      <c r="O206" s="46">
        <f t="shared" si="41"/>
        <v>6335</v>
      </c>
      <c r="P206" s="23"/>
    </row>
    <row r="207" spans="1:16">
      <c r="A207" s="1">
        <v>6702</v>
      </c>
      <c r="B207" s="20" t="s">
        <v>183</v>
      </c>
      <c r="C207" s="29">
        <v>-20</v>
      </c>
      <c r="D207" s="21">
        <v>-6440</v>
      </c>
      <c r="E207" s="29">
        <v>-1</v>
      </c>
      <c r="F207" s="21">
        <v>-333</v>
      </c>
      <c r="G207" s="29">
        <v>0</v>
      </c>
      <c r="H207" s="21">
        <v>0</v>
      </c>
      <c r="I207" s="29">
        <v>-36</v>
      </c>
      <c r="J207" s="21">
        <v>-2124</v>
      </c>
      <c r="K207" s="29">
        <v>0</v>
      </c>
      <c r="L207" s="21">
        <v>0</v>
      </c>
      <c r="M207" s="29">
        <v>0</v>
      </c>
      <c r="N207" s="21">
        <v>0</v>
      </c>
      <c r="O207" s="46">
        <f t="shared" si="41"/>
        <v>-8897</v>
      </c>
      <c r="P207" s="23"/>
    </row>
    <row r="208" spans="1:16">
      <c r="A208" s="1">
        <v>6703</v>
      </c>
      <c r="B208" s="20" t="s">
        <v>184</v>
      </c>
      <c r="C208" s="29">
        <v>-12</v>
      </c>
      <c r="D208" s="21">
        <v>-3864</v>
      </c>
      <c r="E208" s="29">
        <v>6</v>
      </c>
      <c r="F208" s="21">
        <v>1998</v>
      </c>
      <c r="G208" s="29">
        <v>0</v>
      </c>
      <c r="H208" s="21">
        <v>0</v>
      </c>
      <c r="I208" s="29">
        <v>-6</v>
      </c>
      <c r="J208" s="21">
        <v>-354</v>
      </c>
      <c r="K208" s="29">
        <v>0</v>
      </c>
      <c r="L208" s="21">
        <v>0</v>
      </c>
      <c r="M208" s="29">
        <v>0</v>
      </c>
      <c r="N208" s="21">
        <v>0</v>
      </c>
      <c r="O208" s="46">
        <f t="shared" si="41"/>
        <v>-2220</v>
      </c>
      <c r="P208" s="23"/>
    </row>
    <row r="209" spans="1:16">
      <c r="A209" s="1">
        <v>6704</v>
      </c>
      <c r="B209" s="20" t="s">
        <v>185</v>
      </c>
      <c r="C209" s="29">
        <v>-8</v>
      </c>
      <c r="D209" s="21">
        <v>-2576</v>
      </c>
      <c r="E209" s="29">
        <v>0</v>
      </c>
      <c r="F209" s="21">
        <v>0</v>
      </c>
      <c r="G209" s="29">
        <v>0</v>
      </c>
      <c r="H209" s="21">
        <v>0</v>
      </c>
      <c r="I209" s="29">
        <v>-28</v>
      </c>
      <c r="J209" s="21">
        <v>-1652</v>
      </c>
      <c r="K209" s="29">
        <v>0</v>
      </c>
      <c r="L209" s="21">
        <v>0</v>
      </c>
      <c r="M209" s="29">
        <v>0</v>
      </c>
      <c r="N209" s="21">
        <v>0</v>
      </c>
      <c r="O209" s="46">
        <f t="shared" si="41"/>
        <v>-4228</v>
      </c>
      <c r="P209" s="23"/>
    </row>
    <row r="210" spans="1:16">
      <c r="A210" s="1">
        <v>6705</v>
      </c>
      <c r="B210" s="20" t="s">
        <v>186</v>
      </c>
      <c r="C210" s="29">
        <v>-8</v>
      </c>
      <c r="D210" s="21">
        <v>-2576</v>
      </c>
      <c r="E210" s="29">
        <v>-3</v>
      </c>
      <c r="F210" s="21">
        <v>-999</v>
      </c>
      <c r="G210" s="29">
        <v>-6</v>
      </c>
      <c r="H210" s="21">
        <v>-348</v>
      </c>
      <c r="I210" s="29">
        <v>-38</v>
      </c>
      <c r="J210" s="21">
        <v>-2242</v>
      </c>
      <c r="K210" s="29">
        <v>-3</v>
      </c>
      <c r="L210" s="21">
        <v>-8493</v>
      </c>
      <c r="M210" s="29">
        <v>0</v>
      </c>
      <c r="N210" s="21">
        <v>0</v>
      </c>
      <c r="O210" s="46">
        <f t="shared" si="41"/>
        <v>-14658</v>
      </c>
      <c r="P210" s="23"/>
    </row>
    <row r="211" spans="1:16">
      <c r="A211" s="1">
        <v>6706</v>
      </c>
      <c r="B211" s="20" t="s">
        <v>187</v>
      </c>
      <c r="C211" s="29">
        <v>4</v>
      </c>
      <c r="D211" s="21">
        <v>1288</v>
      </c>
      <c r="E211" s="29">
        <v>0</v>
      </c>
      <c r="F211" s="21">
        <v>0</v>
      </c>
      <c r="G211" s="29">
        <v>0</v>
      </c>
      <c r="H211" s="21">
        <v>0</v>
      </c>
      <c r="I211" s="29">
        <v>-36</v>
      </c>
      <c r="J211" s="21">
        <v>-2124</v>
      </c>
      <c r="K211" s="29">
        <v>-3</v>
      </c>
      <c r="L211" s="21">
        <v>-8493</v>
      </c>
      <c r="M211" s="49">
        <v>0</v>
      </c>
      <c r="N211" s="21">
        <v>0</v>
      </c>
      <c r="O211" s="46">
        <f t="shared" si="41"/>
        <v>-9329</v>
      </c>
      <c r="P211" s="23"/>
    </row>
    <row r="212" spans="1:16">
      <c r="A212" s="1">
        <v>6707</v>
      </c>
      <c r="B212" s="20" t="s">
        <v>188</v>
      </c>
      <c r="C212" s="29">
        <v>-6</v>
      </c>
      <c r="D212" s="21">
        <v>-1932</v>
      </c>
      <c r="E212" s="29">
        <v>0</v>
      </c>
      <c r="F212" s="21">
        <v>0</v>
      </c>
      <c r="G212" s="29">
        <v>0</v>
      </c>
      <c r="H212" s="21">
        <v>0</v>
      </c>
      <c r="I212" s="29">
        <v>-9</v>
      </c>
      <c r="J212" s="21">
        <v>-576</v>
      </c>
      <c r="K212" s="29">
        <v>1</v>
      </c>
      <c r="L212" s="51">
        <v>2831</v>
      </c>
      <c r="M212" s="29">
        <v>0</v>
      </c>
      <c r="N212" s="53">
        <v>0</v>
      </c>
      <c r="O212" s="46">
        <f t="shared" si="41"/>
        <v>323</v>
      </c>
      <c r="P212" s="23"/>
    </row>
    <row r="213" spans="1:16">
      <c r="A213" s="1">
        <v>6798</v>
      </c>
      <c r="B213" s="20"/>
      <c r="C213" s="48">
        <f t="shared" ref="C213:O213" si="42">SUM(C206:C212)</f>
        <v>-60</v>
      </c>
      <c r="D213" s="24">
        <f t="shared" si="42"/>
        <v>-19320</v>
      </c>
      <c r="E213" s="48">
        <f t="shared" si="42"/>
        <v>2</v>
      </c>
      <c r="F213" s="24">
        <f t="shared" si="42"/>
        <v>666</v>
      </c>
      <c r="G213" s="48">
        <f t="shared" si="42"/>
        <v>-6</v>
      </c>
      <c r="H213" s="24">
        <f t="shared" si="42"/>
        <v>-348</v>
      </c>
      <c r="I213" s="48">
        <f t="shared" si="42"/>
        <v>-135</v>
      </c>
      <c r="J213" s="24">
        <f>SUM(J206:J212)</f>
        <v>-8010</v>
      </c>
      <c r="K213" s="48">
        <f>SUM(K206:K212)</f>
        <v>-2</v>
      </c>
      <c r="L213" s="24">
        <f>SUM(L206:L212)</f>
        <v>-5662</v>
      </c>
      <c r="M213" s="48">
        <f>SUM(M206:M212)</f>
        <v>0</v>
      </c>
      <c r="N213" s="24">
        <f t="shared" si="42"/>
        <v>0</v>
      </c>
      <c r="O213" s="48">
        <f t="shared" si="42"/>
        <v>-32674</v>
      </c>
      <c r="P213" s="23"/>
    </row>
    <row r="214" spans="1:16">
      <c r="A214" s="1">
        <v>6799</v>
      </c>
      <c r="B214" s="20" t="s">
        <v>189</v>
      </c>
      <c r="C214" s="22">
        <f>+'[1]нови натури МОН'!D211</f>
        <v>0</v>
      </c>
      <c r="D214" s="21">
        <f t="shared" si="39"/>
        <v>0</v>
      </c>
      <c r="E214" s="29">
        <f>+'[1]нови натури МОН'!J211</f>
        <v>0</v>
      </c>
      <c r="F214" s="21">
        <f t="shared" si="40"/>
        <v>0</v>
      </c>
      <c r="G214" s="29">
        <f>+'[1]нови натури МОН'!M211</f>
        <v>0</v>
      </c>
      <c r="H214" s="21"/>
      <c r="I214" s="22"/>
      <c r="J214" s="21"/>
      <c r="K214" s="29"/>
      <c r="L214" s="51"/>
      <c r="M214" s="29">
        <v>0</v>
      </c>
      <c r="N214" s="53">
        <v>0</v>
      </c>
      <c r="O214" s="46">
        <f t="shared" ref="O214:O222" si="43">N214+L214+J214+H214+F214+D214</f>
        <v>0</v>
      </c>
      <c r="P214" s="23"/>
    </row>
    <row r="215" spans="1:16">
      <c r="A215" s="1">
        <v>6801</v>
      </c>
      <c r="B215" s="20" t="s">
        <v>190</v>
      </c>
      <c r="C215" s="29">
        <v>7</v>
      </c>
      <c r="D215" s="21">
        <v>2254</v>
      </c>
      <c r="E215" s="29">
        <v>0</v>
      </c>
      <c r="F215" s="21">
        <v>0</v>
      </c>
      <c r="G215" s="29">
        <v>0</v>
      </c>
      <c r="H215" s="21">
        <v>0</v>
      </c>
      <c r="I215" s="29">
        <v>-1</v>
      </c>
      <c r="J215" s="21">
        <v>-64</v>
      </c>
      <c r="K215" s="29">
        <v>-2</v>
      </c>
      <c r="L215" s="21">
        <v>-5662</v>
      </c>
      <c r="M215" s="45">
        <v>0</v>
      </c>
      <c r="N215" s="21">
        <v>0</v>
      </c>
      <c r="O215" s="46">
        <f t="shared" si="43"/>
        <v>-3472</v>
      </c>
      <c r="P215" s="23"/>
    </row>
    <row r="216" spans="1:16">
      <c r="A216" s="1">
        <v>6802</v>
      </c>
      <c r="B216" s="20" t="s">
        <v>34</v>
      </c>
      <c r="C216" s="29">
        <v>-7</v>
      </c>
      <c r="D216" s="21">
        <v>-2254</v>
      </c>
      <c r="E216" s="29">
        <v>0</v>
      </c>
      <c r="F216" s="21">
        <v>0</v>
      </c>
      <c r="G216" s="29">
        <v>0</v>
      </c>
      <c r="H216" s="21">
        <v>0</v>
      </c>
      <c r="I216" s="29">
        <v>-45</v>
      </c>
      <c r="J216" s="21">
        <v>-2655</v>
      </c>
      <c r="K216" s="29">
        <v>0</v>
      </c>
      <c r="L216" s="21">
        <v>0</v>
      </c>
      <c r="M216" s="29">
        <v>0</v>
      </c>
      <c r="N216" s="21">
        <v>0</v>
      </c>
      <c r="O216" s="46">
        <f t="shared" si="43"/>
        <v>-4909</v>
      </c>
      <c r="P216" s="23"/>
    </row>
    <row r="217" spans="1:16">
      <c r="A217" s="1">
        <v>6803</v>
      </c>
      <c r="B217" s="20" t="s">
        <v>191</v>
      </c>
      <c r="C217" s="29">
        <v>3</v>
      </c>
      <c r="D217" s="21">
        <v>966</v>
      </c>
      <c r="E217" s="29">
        <v>0</v>
      </c>
      <c r="F217" s="21">
        <v>0</v>
      </c>
      <c r="G217" s="29">
        <v>-8</v>
      </c>
      <c r="H217" s="21">
        <v>-464</v>
      </c>
      <c r="I217" s="29">
        <v>-21</v>
      </c>
      <c r="J217" s="21">
        <v>-1239</v>
      </c>
      <c r="K217" s="29">
        <v>-4</v>
      </c>
      <c r="L217" s="21">
        <v>-11324</v>
      </c>
      <c r="M217" s="29">
        <v>0</v>
      </c>
      <c r="N217" s="21">
        <v>0</v>
      </c>
      <c r="O217" s="46">
        <f t="shared" si="43"/>
        <v>-12061</v>
      </c>
      <c r="P217" s="23"/>
    </row>
    <row r="218" spans="1:16">
      <c r="A218" s="1">
        <v>6804</v>
      </c>
      <c r="B218" s="20" t="s">
        <v>192</v>
      </c>
      <c r="C218" s="29">
        <v>28</v>
      </c>
      <c r="D218" s="21">
        <v>9016</v>
      </c>
      <c r="E218" s="29">
        <v>0</v>
      </c>
      <c r="F218" s="21">
        <v>0</v>
      </c>
      <c r="G218" s="29">
        <v>0</v>
      </c>
      <c r="H218" s="21">
        <v>0</v>
      </c>
      <c r="I218" s="29">
        <v>-48</v>
      </c>
      <c r="J218" s="21">
        <v>-2832</v>
      </c>
      <c r="K218" s="29">
        <v>-19</v>
      </c>
      <c r="L218" s="21">
        <v>-53789</v>
      </c>
      <c r="M218" s="29">
        <v>0</v>
      </c>
      <c r="N218" s="21">
        <v>0</v>
      </c>
      <c r="O218" s="46">
        <f t="shared" si="43"/>
        <v>-47605</v>
      </c>
      <c r="P218" s="23"/>
    </row>
    <row r="219" spans="1:16">
      <c r="A219" s="1">
        <v>6805</v>
      </c>
      <c r="B219" s="20" t="s">
        <v>193</v>
      </c>
      <c r="C219" s="29">
        <v>0</v>
      </c>
      <c r="D219" s="21">
        <v>0</v>
      </c>
      <c r="E219" s="29">
        <v>0</v>
      </c>
      <c r="F219" s="21">
        <v>0</v>
      </c>
      <c r="G219" s="29">
        <v>0</v>
      </c>
      <c r="H219" s="21">
        <v>0</v>
      </c>
      <c r="I219" s="29">
        <v>-16</v>
      </c>
      <c r="J219" s="21">
        <v>-1024</v>
      </c>
      <c r="K219" s="29">
        <v>0</v>
      </c>
      <c r="L219" s="21">
        <v>0</v>
      </c>
      <c r="M219" s="29">
        <v>0</v>
      </c>
      <c r="N219" s="21">
        <v>0</v>
      </c>
      <c r="O219" s="46">
        <f t="shared" si="43"/>
        <v>-1024</v>
      </c>
      <c r="P219" s="23"/>
    </row>
    <row r="220" spans="1:16">
      <c r="A220" s="1">
        <v>6806</v>
      </c>
      <c r="B220" s="20" t="s">
        <v>194</v>
      </c>
      <c r="C220" s="29">
        <v>-128</v>
      </c>
      <c r="D220" s="21">
        <v>-41216</v>
      </c>
      <c r="E220" s="29">
        <v>0</v>
      </c>
      <c r="F220" s="21">
        <v>0</v>
      </c>
      <c r="G220" s="29">
        <v>8</v>
      </c>
      <c r="H220" s="21">
        <v>464</v>
      </c>
      <c r="I220" s="29">
        <v>-98</v>
      </c>
      <c r="J220" s="21">
        <v>-5782</v>
      </c>
      <c r="K220" s="29">
        <v>22</v>
      </c>
      <c r="L220" s="21">
        <v>62282</v>
      </c>
      <c r="M220" s="29">
        <v>0</v>
      </c>
      <c r="N220" s="21">
        <v>0</v>
      </c>
      <c r="O220" s="46">
        <f t="shared" si="43"/>
        <v>15748</v>
      </c>
      <c r="P220" s="23"/>
    </row>
    <row r="221" spans="1:16">
      <c r="A221" s="1">
        <v>6807</v>
      </c>
      <c r="B221" s="20" t="s">
        <v>195</v>
      </c>
      <c r="C221" s="29">
        <v>-26</v>
      </c>
      <c r="D221" s="21">
        <v>-8372</v>
      </c>
      <c r="E221" s="29">
        <v>0</v>
      </c>
      <c r="F221" s="21">
        <v>0</v>
      </c>
      <c r="G221" s="29">
        <v>0</v>
      </c>
      <c r="H221" s="21">
        <v>0</v>
      </c>
      <c r="I221" s="29">
        <v>-10</v>
      </c>
      <c r="J221" s="21">
        <v>-590</v>
      </c>
      <c r="K221" s="29">
        <v>5</v>
      </c>
      <c r="L221" s="21">
        <v>14155</v>
      </c>
      <c r="M221" s="49">
        <v>0</v>
      </c>
      <c r="N221" s="21">
        <v>0</v>
      </c>
      <c r="O221" s="46">
        <f t="shared" si="43"/>
        <v>5193</v>
      </c>
      <c r="P221" s="23"/>
    </row>
    <row r="222" spans="1:16">
      <c r="A222" s="1">
        <v>6808</v>
      </c>
      <c r="B222" s="20" t="s">
        <v>196</v>
      </c>
      <c r="C222" s="29">
        <v>12</v>
      </c>
      <c r="D222" s="21">
        <v>3864</v>
      </c>
      <c r="E222" s="29">
        <v>0</v>
      </c>
      <c r="F222" s="21">
        <v>0</v>
      </c>
      <c r="G222" s="29">
        <v>0</v>
      </c>
      <c r="H222" s="21">
        <v>0</v>
      </c>
      <c r="I222" s="29">
        <v>-5</v>
      </c>
      <c r="J222" s="21">
        <v>-320</v>
      </c>
      <c r="K222" s="29">
        <v>0</v>
      </c>
      <c r="L222" s="51">
        <v>0</v>
      </c>
      <c r="M222" s="29">
        <v>0</v>
      </c>
      <c r="N222" s="53">
        <v>0</v>
      </c>
      <c r="O222" s="46">
        <f t="shared" si="43"/>
        <v>3544</v>
      </c>
      <c r="P222" s="23"/>
    </row>
    <row r="223" spans="1:16">
      <c r="A223" s="1">
        <v>6898</v>
      </c>
      <c r="B223" s="20"/>
      <c r="C223" s="48">
        <f t="shared" ref="C223:O223" si="44">SUM(C215:C222)</f>
        <v>-111</v>
      </c>
      <c r="D223" s="24">
        <f t="shared" si="44"/>
        <v>-35742</v>
      </c>
      <c r="E223" s="48">
        <f t="shared" si="44"/>
        <v>0</v>
      </c>
      <c r="F223" s="24">
        <f t="shared" si="44"/>
        <v>0</v>
      </c>
      <c r="G223" s="48">
        <f t="shared" si="44"/>
        <v>0</v>
      </c>
      <c r="H223" s="24">
        <f t="shared" si="44"/>
        <v>0</v>
      </c>
      <c r="I223" s="48">
        <f t="shared" si="44"/>
        <v>-244</v>
      </c>
      <c r="J223" s="24">
        <f>SUM(J215:J222)</f>
        <v>-14506</v>
      </c>
      <c r="K223" s="48">
        <f>SUM(K215:K222)</f>
        <v>2</v>
      </c>
      <c r="L223" s="24">
        <f>SUM(L215:L222)</f>
        <v>5662</v>
      </c>
      <c r="M223" s="48">
        <f>SUM(M215:M222)</f>
        <v>0</v>
      </c>
      <c r="N223" s="24">
        <f t="shared" si="44"/>
        <v>0</v>
      </c>
      <c r="O223" s="48">
        <f t="shared" si="44"/>
        <v>-44586</v>
      </c>
      <c r="P223" s="23"/>
    </row>
    <row r="224" spans="1:16">
      <c r="A224" s="1">
        <v>6899</v>
      </c>
      <c r="B224" s="20" t="s">
        <v>197</v>
      </c>
      <c r="C224" s="22">
        <f>+'[1]нови натури МОН'!D221</f>
        <v>0</v>
      </c>
      <c r="D224" s="21">
        <f t="shared" si="39"/>
        <v>0</v>
      </c>
      <c r="E224" s="29">
        <f>+'[1]нови натури МОН'!J221</f>
        <v>0</v>
      </c>
      <c r="F224" s="21">
        <f t="shared" si="40"/>
        <v>0</v>
      </c>
      <c r="G224" s="29">
        <f>+'[1]нови натури МОН'!M221</f>
        <v>0</v>
      </c>
      <c r="H224" s="21"/>
      <c r="I224" s="22"/>
      <c r="J224" s="21"/>
      <c r="K224" s="29"/>
      <c r="L224" s="51"/>
      <c r="M224" s="29">
        <v>0</v>
      </c>
      <c r="N224" s="53">
        <v>0</v>
      </c>
      <c r="O224" s="46">
        <f t="shared" ref="O224:O231" si="45">N224+L224+J224+H224+F224+D224</f>
        <v>0</v>
      </c>
      <c r="P224" s="23"/>
    </row>
    <row r="225" spans="1:16">
      <c r="A225" s="1">
        <v>6901</v>
      </c>
      <c r="B225" s="20" t="s">
        <v>198</v>
      </c>
      <c r="C225" s="29">
        <v>-6</v>
      </c>
      <c r="D225" s="21">
        <v>-1932</v>
      </c>
      <c r="E225" s="29">
        <v>0</v>
      </c>
      <c r="F225" s="21">
        <v>0</v>
      </c>
      <c r="G225" s="29">
        <v>0</v>
      </c>
      <c r="H225" s="21">
        <v>0</v>
      </c>
      <c r="I225" s="29">
        <v>-6</v>
      </c>
      <c r="J225" s="21">
        <v>-384</v>
      </c>
      <c r="K225" s="29">
        <v>0</v>
      </c>
      <c r="L225" s="21">
        <v>0</v>
      </c>
      <c r="M225" s="45">
        <v>0</v>
      </c>
      <c r="N225" s="21">
        <v>0</v>
      </c>
      <c r="O225" s="46">
        <f t="shared" si="45"/>
        <v>-2316</v>
      </c>
      <c r="P225" s="23"/>
    </row>
    <row r="226" spans="1:16">
      <c r="A226" s="1">
        <v>6902</v>
      </c>
      <c r="B226" s="20" t="s">
        <v>199</v>
      </c>
      <c r="C226" s="29">
        <v>-3</v>
      </c>
      <c r="D226" s="21">
        <v>-966</v>
      </c>
      <c r="E226" s="29">
        <v>0</v>
      </c>
      <c r="F226" s="21">
        <v>0</v>
      </c>
      <c r="G226" s="29">
        <v>0</v>
      </c>
      <c r="H226" s="21">
        <v>0</v>
      </c>
      <c r="I226" s="29">
        <v>-1</v>
      </c>
      <c r="J226" s="21">
        <v>-59</v>
      </c>
      <c r="K226" s="29">
        <v>0</v>
      </c>
      <c r="L226" s="21">
        <v>0</v>
      </c>
      <c r="M226" s="29">
        <v>0</v>
      </c>
      <c r="N226" s="21">
        <v>0</v>
      </c>
      <c r="O226" s="46">
        <f t="shared" si="45"/>
        <v>-1025</v>
      </c>
      <c r="P226" s="23"/>
    </row>
    <row r="227" spans="1:16">
      <c r="A227" s="1">
        <v>6903</v>
      </c>
      <c r="B227" s="20" t="s">
        <v>200</v>
      </c>
      <c r="C227" s="29">
        <v>-7</v>
      </c>
      <c r="D227" s="21">
        <v>-2254</v>
      </c>
      <c r="E227" s="29">
        <v>0</v>
      </c>
      <c r="F227" s="21">
        <v>0</v>
      </c>
      <c r="G227" s="29">
        <v>-1</v>
      </c>
      <c r="H227" s="21">
        <v>-58</v>
      </c>
      <c r="I227" s="29">
        <v>-39</v>
      </c>
      <c r="J227" s="21">
        <v>-2301</v>
      </c>
      <c r="K227" s="29">
        <v>-6</v>
      </c>
      <c r="L227" s="21">
        <v>-16986</v>
      </c>
      <c r="M227" s="29">
        <v>0</v>
      </c>
      <c r="N227" s="21">
        <v>0</v>
      </c>
      <c r="O227" s="46">
        <f t="shared" si="45"/>
        <v>-21599</v>
      </c>
      <c r="P227" s="23"/>
    </row>
    <row r="228" spans="1:16">
      <c r="A228" s="1">
        <v>6904</v>
      </c>
      <c r="B228" s="20" t="s">
        <v>201</v>
      </c>
      <c r="C228" s="29">
        <v>-4</v>
      </c>
      <c r="D228" s="21">
        <v>-1288</v>
      </c>
      <c r="E228" s="29">
        <v>0</v>
      </c>
      <c r="F228" s="21">
        <v>0</v>
      </c>
      <c r="G228" s="29">
        <v>10</v>
      </c>
      <c r="H228" s="21">
        <v>580</v>
      </c>
      <c r="I228" s="29">
        <v>667</v>
      </c>
      <c r="J228" s="21">
        <v>39353</v>
      </c>
      <c r="K228" s="29">
        <v>0</v>
      </c>
      <c r="L228" s="21">
        <v>0</v>
      </c>
      <c r="M228" s="29">
        <v>0</v>
      </c>
      <c r="N228" s="21">
        <v>0</v>
      </c>
      <c r="O228" s="46">
        <f t="shared" si="45"/>
        <v>38645</v>
      </c>
      <c r="P228" s="23"/>
    </row>
    <row r="229" spans="1:16">
      <c r="A229" s="1">
        <v>6905</v>
      </c>
      <c r="B229" s="20" t="s">
        <v>202</v>
      </c>
      <c r="C229" s="29">
        <v>-70</v>
      </c>
      <c r="D229" s="21">
        <v>-22540</v>
      </c>
      <c r="E229" s="29">
        <v>6</v>
      </c>
      <c r="F229" s="21">
        <v>1998</v>
      </c>
      <c r="G229" s="29">
        <v>0</v>
      </c>
      <c r="H229" s="21">
        <v>0</v>
      </c>
      <c r="I229" s="29">
        <v>-756</v>
      </c>
      <c r="J229" s="21">
        <v>-44604</v>
      </c>
      <c r="K229" s="29">
        <v>-4</v>
      </c>
      <c r="L229" s="21">
        <v>-11324</v>
      </c>
      <c r="M229" s="29">
        <v>0</v>
      </c>
      <c r="N229" s="21">
        <v>0</v>
      </c>
      <c r="O229" s="46">
        <f t="shared" si="45"/>
        <v>-76470</v>
      </c>
      <c r="P229" s="23"/>
    </row>
    <row r="230" spans="1:16">
      <c r="A230" s="1">
        <v>6906</v>
      </c>
      <c r="B230" s="20" t="s">
        <v>203</v>
      </c>
      <c r="C230" s="29">
        <v>1</v>
      </c>
      <c r="D230" s="21">
        <v>322</v>
      </c>
      <c r="E230" s="29">
        <v>0</v>
      </c>
      <c r="F230" s="21">
        <v>0</v>
      </c>
      <c r="G230" s="29">
        <v>0</v>
      </c>
      <c r="H230" s="21">
        <v>0</v>
      </c>
      <c r="I230" s="29">
        <v>-5</v>
      </c>
      <c r="J230" s="21">
        <v>-295</v>
      </c>
      <c r="K230" s="29">
        <v>0</v>
      </c>
      <c r="L230" s="21">
        <v>0</v>
      </c>
      <c r="M230" s="49">
        <v>0</v>
      </c>
      <c r="N230" s="21">
        <v>0</v>
      </c>
      <c r="O230" s="46">
        <f t="shared" si="45"/>
        <v>27</v>
      </c>
      <c r="P230" s="23"/>
    </row>
    <row r="231" spans="1:16">
      <c r="A231" s="1">
        <v>6907</v>
      </c>
      <c r="B231" s="20" t="s">
        <v>204</v>
      </c>
      <c r="C231" s="29">
        <v>-30</v>
      </c>
      <c r="D231" s="21">
        <v>-9660</v>
      </c>
      <c r="E231" s="29">
        <v>0</v>
      </c>
      <c r="F231" s="21">
        <v>0</v>
      </c>
      <c r="G231" s="29">
        <v>7</v>
      </c>
      <c r="H231" s="21">
        <v>406</v>
      </c>
      <c r="I231" s="29">
        <v>28</v>
      </c>
      <c r="J231" s="21">
        <v>1652</v>
      </c>
      <c r="K231" s="29">
        <v>4</v>
      </c>
      <c r="L231" s="51">
        <v>11324</v>
      </c>
      <c r="M231" s="29">
        <v>0</v>
      </c>
      <c r="N231" s="53">
        <v>0</v>
      </c>
      <c r="O231" s="46">
        <f t="shared" si="45"/>
        <v>3722</v>
      </c>
      <c r="P231" s="23"/>
    </row>
    <row r="232" spans="1:16">
      <c r="A232" s="1">
        <v>6998</v>
      </c>
      <c r="B232" s="20"/>
      <c r="C232" s="48">
        <f t="shared" ref="C232:O232" si="46">SUM(C225:C231)</f>
        <v>-119</v>
      </c>
      <c r="D232" s="24">
        <f t="shared" si="46"/>
        <v>-38318</v>
      </c>
      <c r="E232" s="48">
        <f t="shared" si="46"/>
        <v>6</v>
      </c>
      <c r="F232" s="24">
        <f t="shared" si="46"/>
        <v>1998</v>
      </c>
      <c r="G232" s="48">
        <f t="shared" si="46"/>
        <v>16</v>
      </c>
      <c r="H232" s="24">
        <f t="shared" si="46"/>
        <v>928</v>
      </c>
      <c r="I232" s="48">
        <f t="shared" si="46"/>
        <v>-112</v>
      </c>
      <c r="J232" s="24">
        <f>SUM(J225:J231)</f>
        <v>-6638</v>
      </c>
      <c r="K232" s="48">
        <f>SUM(K225:K231)</f>
        <v>-6</v>
      </c>
      <c r="L232" s="24">
        <f>SUM(L225:L231)</f>
        <v>-16986</v>
      </c>
      <c r="M232" s="48">
        <f>SUM(M225:M231)</f>
        <v>0</v>
      </c>
      <c r="N232" s="24">
        <f t="shared" si="46"/>
        <v>0</v>
      </c>
      <c r="O232" s="48">
        <f t="shared" si="46"/>
        <v>-59016</v>
      </c>
      <c r="P232" s="23"/>
    </row>
    <row r="233" spans="1:16">
      <c r="A233" s="1">
        <v>6999</v>
      </c>
      <c r="B233" s="20" t="s">
        <v>205</v>
      </c>
      <c r="C233" s="22">
        <f>+'[1]нови натури МОН'!D230</f>
        <v>0</v>
      </c>
      <c r="D233" s="21">
        <f t="shared" si="39"/>
        <v>0</v>
      </c>
      <c r="E233" s="29">
        <f>+'[1]нови натури МОН'!J230</f>
        <v>0</v>
      </c>
      <c r="F233" s="21">
        <f t="shared" si="40"/>
        <v>0</v>
      </c>
      <c r="G233" s="29">
        <f>+'[1]нови натури МОН'!M230</f>
        <v>0</v>
      </c>
      <c r="H233" s="21"/>
      <c r="I233" s="22"/>
      <c r="J233" s="21"/>
      <c r="K233" s="29"/>
      <c r="L233" s="51"/>
      <c r="M233" s="29">
        <v>0</v>
      </c>
      <c r="N233" s="53">
        <v>0</v>
      </c>
      <c r="O233" s="46">
        <f t="shared" ref="O233:O237" si="47">N233+L233+J233+H233+F233+D233</f>
        <v>0</v>
      </c>
      <c r="P233" s="23"/>
    </row>
    <row r="234" spans="1:16">
      <c r="A234" s="1">
        <v>7001</v>
      </c>
      <c r="B234" s="20" t="s">
        <v>206</v>
      </c>
      <c r="C234" s="29">
        <v>4</v>
      </c>
      <c r="D234" s="21">
        <v>1288</v>
      </c>
      <c r="E234" s="29">
        <v>0</v>
      </c>
      <c r="F234" s="21">
        <v>0</v>
      </c>
      <c r="G234" s="29">
        <v>41</v>
      </c>
      <c r="H234" s="21">
        <v>2378</v>
      </c>
      <c r="I234" s="29">
        <v>-11</v>
      </c>
      <c r="J234" s="21">
        <v>-649</v>
      </c>
      <c r="K234" s="29">
        <v>0</v>
      </c>
      <c r="L234" s="21">
        <v>0</v>
      </c>
      <c r="M234" s="45">
        <v>0</v>
      </c>
      <c r="N234" s="21">
        <v>0</v>
      </c>
      <c r="O234" s="46">
        <f t="shared" si="47"/>
        <v>3017</v>
      </c>
      <c r="P234" s="23"/>
    </row>
    <row r="235" spans="1:16">
      <c r="A235" s="1">
        <v>7002</v>
      </c>
      <c r="B235" s="20" t="s">
        <v>207</v>
      </c>
      <c r="C235" s="29">
        <v>-16</v>
      </c>
      <c r="D235" s="21">
        <v>-5152</v>
      </c>
      <c r="E235" s="29">
        <v>0</v>
      </c>
      <c r="F235" s="21">
        <v>0</v>
      </c>
      <c r="G235" s="29">
        <v>4</v>
      </c>
      <c r="H235" s="21">
        <v>232</v>
      </c>
      <c r="I235" s="29">
        <v>-40</v>
      </c>
      <c r="J235" s="21">
        <v>-2360</v>
      </c>
      <c r="K235" s="29">
        <v>-6</v>
      </c>
      <c r="L235" s="21">
        <v>-16986</v>
      </c>
      <c r="M235" s="29">
        <v>0</v>
      </c>
      <c r="N235" s="21">
        <v>0</v>
      </c>
      <c r="O235" s="46">
        <f t="shared" si="47"/>
        <v>-24266</v>
      </c>
      <c r="P235" s="23"/>
    </row>
    <row r="236" spans="1:16">
      <c r="A236" s="1">
        <v>7003</v>
      </c>
      <c r="B236" s="20" t="s">
        <v>208</v>
      </c>
      <c r="C236" s="29">
        <v>62</v>
      </c>
      <c r="D236" s="21">
        <v>19964</v>
      </c>
      <c r="E236" s="29">
        <v>0</v>
      </c>
      <c r="F236" s="21">
        <v>0</v>
      </c>
      <c r="G236" s="29">
        <v>86</v>
      </c>
      <c r="H236" s="21">
        <v>4988</v>
      </c>
      <c r="I236" s="29">
        <v>-210</v>
      </c>
      <c r="J236" s="21">
        <v>-12390</v>
      </c>
      <c r="K236" s="29">
        <v>-23</v>
      </c>
      <c r="L236" s="21">
        <v>-65113</v>
      </c>
      <c r="M236" s="49">
        <v>0</v>
      </c>
      <c r="N236" s="21">
        <v>0</v>
      </c>
      <c r="O236" s="46">
        <f t="shared" si="47"/>
        <v>-52551</v>
      </c>
      <c r="P236" s="23"/>
    </row>
    <row r="237" spans="1:16">
      <c r="A237" s="1">
        <v>7004</v>
      </c>
      <c r="B237" s="20" t="s">
        <v>209</v>
      </c>
      <c r="C237" s="29">
        <v>94</v>
      </c>
      <c r="D237" s="21">
        <v>30268</v>
      </c>
      <c r="E237" s="29">
        <v>0</v>
      </c>
      <c r="F237" s="21">
        <v>0</v>
      </c>
      <c r="G237" s="29">
        <v>-28</v>
      </c>
      <c r="H237" s="21">
        <v>-1624</v>
      </c>
      <c r="I237" s="29">
        <v>-74</v>
      </c>
      <c r="J237" s="21">
        <v>-4366</v>
      </c>
      <c r="K237" s="29">
        <v>8</v>
      </c>
      <c r="L237" s="51">
        <v>22648</v>
      </c>
      <c r="M237" s="29">
        <v>0</v>
      </c>
      <c r="N237" s="53">
        <v>0</v>
      </c>
      <c r="O237" s="46">
        <f t="shared" si="47"/>
        <v>46926</v>
      </c>
      <c r="P237" s="23"/>
    </row>
    <row r="238" spans="1:16">
      <c r="A238" s="1">
        <v>7098</v>
      </c>
      <c r="B238" s="20"/>
      <c r="C238" s="48">
        <f t="shared" ref="C238:O238" si="48">SUM(C234:C237)</f>
        <v>144</v>
      </c>
      <c r="D238" s="24">
        <f t="shared" si="48"/>
        <v>46368</v>
      </c>
      <c r="E238" s="48">
        <f t="shared" si="48"/>
        <v>0</v>
      </c>
      <c r="F238" s="24">
        <f t="shared" si="48"/>
        <v>0</v>
      </c>
      <c r="G238" s="48">
        <f t="shared" si="48"/>
        <v>103</v>
      </c>
      <c r="H238" s="24">
        <f t="shared" si="48"/>
        <v>5974</v>
      </c>
      <c r="I238" s="48">
        <f t="shared" si="48"/>
        <v>-335</v>
      </c>
      <c r="J238" s="24">
        <f>SUM(J234:J237)</f>
        <v>-19765</v>
      </c>
      <c r="K238" s="48">
        <f>SUM(K234:K237)</f>
        <v>-21</v>
      </c>
      <c r="L238" s="24">
        <f>SUM(L234:L237)</f>
        <v>-59451</v>
      </c>
      <c r="M238" s="48">
        <f>SUM(M234:M237)</f>
        <v>0</v>
      </c>
      <c r="N238" s="24">
        <f t="shared" si="48"/>
        <v>0</v>
      </c>
      <c r="O238" s="48">
        <f t="shared" si="48"/>
        <v>-26874</v>
      </c>
      <c r="P238" s="23"/>
    </row>
    <row r="239" spans="1:16">
      <c r="A239" s="1">
        <v>7099</v>
      </c>
      <c r="B239" s="20" t="s">
        <v>210</v>
      </c>
      <c r="C239" s="22">
        <f>+'[1]нови натури МОН'!D236</f>
        <v>0</v>
      </c>
      <c r="D239" s="21">
        <f t="shared" si="39"/>
        <v>0</v>
      </c>
      <c r="E239" s="29">
        <f>+'[1]нови натури МОН'!J236</f>
        <v>0</v>
      </c>
      <c r="F239" s="21">
        <f t="shared" si="40"/>
        <v>0</v>
      </c>
      <c r="G239" s="29">
        <f>+'[1]нови натури МОН'!M236</f>
        <v>0</v>
      </c>
      <c r="H239" s="21"/>
      <c r="I239" s="22"/>
      <c r="J239" s="21"/>
      <c r="K239" s="29"/>
      <c r="L239" s="51"/>
      <c r="M239" s="29">
        <v>0</v>
      </c>
      <c r="N239" s="53">
        <v>0</v>
      </c>
      <c r="O239" s="46">
        <f t="shared" ref="O239:O249" si="49">N239+L239+J239+H239+F239+D239</f>
        <v>0</v>
      </c>
      <c r="P239" s="23"/>
    </row>
    <row r="240" spans="1:16">
      <c r="A240" s="1">
        <v>7101</v>
      </c>
      <c r="B240" s="20" t="s">
        <v>211</v>
      </c>
      <c r="C240" s="29">
        <v>-16</v>
      </c>
      <c r="D240" s="21">
        <v>-5152</v>
      </c>
      <c r="E240" s="29">
        <v>0</v>
      </c>
      <c r="F240" s="21">
        <v>0</v>
      </c>
      <c r="G240" s="29">
        <v>0</v>
      </c>
      <c r="H240" s="21">
        <v>0</v>
      </c>
      <c r="I240" s="29">
        <v>-2</v>
      </c>
      <c r="J240" s="21">
        <v>-128</v>
      </c>
      <c r="K240" s="29">
        <v>0</v>
      </c>
      <c r="L240" s="21">
        <v>0</v>
      </c>
      <c r="M240" s="45">
        <v>0</v>
      </c>
      <c r="N240" s="21">
        <v>0</v>
      </c>
      <c r="O240" s="46">
        <f t="shared" si="49"/>
        <v>-5280</v>
      </c>
      <c r="P240" s="23"/>
    </row>
    <row r="241" spans="1:16">
      <c r="A241" s="1">
        <v>7102</v>
      </c>
      <c r="B241" s="20" t="s">
        <v>212</v>
      </c>
      <c r="C241" s="29">
        <v>-6</v>
      </c>
      <c r="D241" s="21">
        <v>-1932</v>
      </c>
      <c r="E241" s="29">
        <v>0</v>
      </c>
      <c r="F241" s="21">
        <v>0</v>
      </c>
      <c r="G241" s="29">
        <v>0</v>
      </c>
      <c r="H241" s="21">
        <v>0</v>
      </c>
      <c r="I241" s="29">
        <v>-8</v>
      </c>
      <c r="J241" s="21">
        <v>-512</v>
      </c>
      <c r="K241" s="29">
        <v>0</v>
      </c>
      <c r="L241" s="21">
        <v>0</v>
      </c>
      <c r="M241" s="29">
        <v>0</v>
      </c>
      <c r="N241" s="21">
        <v>0</v>
      </c>
      <c r="O241" s="46">
        <f t="shared" si="49"/>
        <v>-2444</v>
      </c>
      <c r="P241" s="23"/>
    </row>
    <row r="242" spans="1:16">
      <c r="A242" s="1">
        <v>7103</v>
      </c>
      <c r="B242" s="20" t="s">
        <v>213</v>
      </c>
      <c r="C242" s="29">
        <v>-3</v>
      </c>
      <c r="D242" s="21">
        <v>-966</v>
      </c>
      <c r="E242" s="29">
        <v>0</v>
      </c>
      <c r="F242" s="21">
        <v>0</v>
      </c>
      <c r="G242" s="29">
        <v>0</v>
      </c>
      <c r="H242" s="21">
        <v>0</v>
      </c>
      <c r="I242" s="29">
        <v>-25</v>
      </c>
      <c r="J242" s="21">
        <v>-1475</v>
      </c>
      <c r="K242" s="29">
        <v>-7</v>
      </c>
      <c r="L242" s="21">
        <v>-19817</v>
      </c>
      <c r="M242" s="29">
        <v>0</v>
      </c>
      <c r="N242" s="21">
        <v>0</v>
      </c>
      <c r="O242" s="46">
        <f t="shared" si="49"/>
        <v>-22258</v>
      </c>
      <c r="P242" s="23"/>
    </row>
    <row r="243" spans="1:16">
      <c r="A243" s="1">
        <v>7104</v>
      </c>
      <c r="B243" s="20" t="s">
        <v>214</v>
      </c>
      <c r="C243" s="29">
        <v>-20</v>
      </c>
      <c r="D243" s="21">
        <v>-6440</v>
      </c>
      <c r="E243" s="29">
        <v>0</v>
      </c>
      <c r="F243" s="21">
        <v>0</v>
      </c>
      <c r="G243" s="29">
        <v>1</v>
      </c>
      <c r="H243" s="21">
        <v>58</v>
      </c>
      <c r="I243" s="29">
        <v>-5</v>
      </c>
      <c r="J243" s="21">
        <v>-295</v>
      </c>
      <c r="K243" s="29">
        <v>0</v>
      </c>
      <c r="L243" s="21">
        <v>0</v>
      </c>
      <c r="M243" s="29">
        <v>0</v>
      </c>
      <c r="N243" s="21">
        <v>0</v>
      </c>
      <c r="O243" s="46">
        <f t="shared" si="49"/>
        <v>-6677</v>
      </c>
      <c r="P243" s="23"/>
    </row>
    <row r="244" spans="1:16">
      <c r="A244" s="1">
        <v>7105</v>
      </c>
      <c r="B244" s="20" t="s">
        <v>215</v>
      </c>
      <c r="C244" s="29">
        <v>-28</v>
      </c>
      <c r="D244" s="21">
        <v>-9016</v>
      </c>
      <c r="E244" s="29">
        <v>0</v>
      </c>
      <c r="F244" s="21">
        <v>0</v>
      </c>
      <c r="G244" s="29">
        <v>0</v>
      </c>
      <c r="H244" s="21">
        <v>0</v>
      </c>
      <c r="I244" s="29">
        <v>7</v>
      </c>
      <c r="J244" s="21">
        <v>413</v>
      </c>
      <c r="K244" s="29">
        <v>-7</v>
      </c>
      <c r="L244" s="21">
        <v>-19817</v>
      </c>
      <c r="M244" s="29">
        <v>0</v>
      </c>
      <c r="N244" s="21">
        <v>0</v>
      </c>
      <c r="O244" s="46">
        <f t="shared" si="49"/>
        <v>-28420</v>
      </c>
      <c r="P244" s="23"/>
    </row>
    <row r="245" spans="1:16">
      <c r="A245" s="1">
        <v>7106</v>
      </c>
      <c r="B245" s="20" t="s">
        <v>216</v>
      </c>
      <c r="C245" s="29">
        <v>-20</v>
      </c>
      <c r="D245" s="21">
        <v>-6440</v>
      </c>
      <c r="E245" s="29">
        <v>0</v>
      </c>
      <c r="F245" s="21">
        <v>0</v>
      </c>
      <c r="G245" s="29">
        <v>5</v>
      </c>
      <c r="H245" s="21">
        <v>290</v>
      </c>
      <c r="I245" s="29">
        <v>-18</v>
      </c>
      <c r="J245" s="21">
        <v>-1062</v>
      </c>
      <c r="K245" s="29">
        <v>0</v>
      </c>
      <c r="L245" s="21">
        <v>0</v>
      </c>
      <c r="M245" s="29">
        <v>0</v>
      </c>
      <c r="N245" s="21">
        <v>0</v>
      </c>
      <c r="O245" s="46">
        <f t="shared" si="49"/>
        <v>-7212</v>
      </c>
      <c r="P245" s="23"/>
    </row>
    <row r="246" spans="1:16">
      <c r="A246" s="1">
        <v>7107</v>
      </c>
      <c r="B246" s="20" t="s">
        <v>217</v>
      </c>
      <c r="C246" s="29">
        <v>9</v>
      </c>
      <c r="D246" s="21">
        <v>2898</v>
      </c>
      <c r="E246" s="29">
        <v>0</v>
      </c>
      <c r="F246" s="21">
        <v>0</v>
      </c>
      <c r="G246" s="29">
        <v>0</v>
      </c>
      <c r="H246" s="21">
        <v>0</v>
      </c>
      <c r="I246" s="29">
        <v>-10</v>
      </c>
      <c r="J246" s="21">
        <v>-590</v>
      </c>
      <c r="K246" s="29">
        <v>4</v>
      </c>
      <c r="L246" s="21">
        <v>11324</v>
      </c>
      <c r="M246" s="29">
        <v>0</v>
      </c>
      <c r="N246" s="21">
        <v>0</v>
      </c>
      <c r="O246" s="46">
        <f t="shared" si="49"/>
        <v>13632</v>
      </c>
      <c r="P246" s="23"/>
    </row>
    <row r="247" spans="1:16">
      <c r="A247" s="1">
        <v>7108</v>
      </c>
      <c r="B247" s="20" t="s">
        <v>218</v>
      </c>
      <c r="C247" s="29">
        <v>-8</v>
      </c>
      <c r="D247" s="21">
        <v>-2576</v>
      </c>
      <c r="E247" s="29">
        <v>0</v>
      </c>
      <c r="F247" s="21">
        <v>0</v>
      </c>
      <c r="G247" s="29">
        <v>0</v>
      </c>
      <c r="H247" s="21">
        <v>0</v>
      </c>
      <c r="I247" s="29">
        <v>17</v>
      </c>
      <c r="J247" s="21">
        <v>1003</v>
      </c>
      <c r="K247" s="29">
        <v>0</v>
      </c>
      <c r="L247" s="21">
        <v>0</v>
      </c>
      <c r="M247" s="29">
        <v>0</v>
      </c>
      <c r="N247" s="21">
        <v>0</v>
      </c>
      <c r="O247" s="46">
        <f t="shared" si="49"/>
        <v>-1573</v>
      </c>
      <c r="P247" s="23"/>
    </row>
    <row r="248" spans="1:16">
      <c r="A248" s="1">
        <v>7109</v>
      </c>
      <c r="B248" s="20" t="s">
        <v>219</v>
      </c>
      <c r="C248" s="29">
        <v>31</v>
      </c>
      <c r="D248" s="21">
        <v>9982</v>
      </c>
      <c r="E248" s="29">
        <v>0</v>
      </c>
      <c r="F248" s="21">
        <v>0</v>
      </c>
      <c r="G248" s="29">
        <v>0</v>
      </c>
      <c r="H248" s="21">
        <v>0</v>
      </c>
      <c r="I248" s="29">
        <v>-19</v>
      </c>
      <c r="J248" s="21">
        <v>-1121</v>
      </c>
      <c r="K248" s="29">
        <v>-53</v>
      </c>
      <c r="L248" s="21">
        <v>-150043</v>
      </c>
      <c r="M248" s="49">
        <v>0</v>
      </c>
      <c r="N248" s="21">
        <v>0</v>
      </c>
      <c r="O248" s="46">
        <f t="shared" si="49"/>
        <v>-141182</v>
      </c>
      <c r="P248" s="23"/>
    </row>
    <row r="249" spans="1:16">
      <c r="A249" s="1">
        <v>7110</v>
      </c>
      <c r="B249" s="20" t="s">
        <v>220</v>
      </c>
      <c r="C249" s="29">
        <v>-3</v>
      </c>
      <c r="D249" s="21">
        <v>-966</v>
      </c>
      <c r="E249" s="29">
        <v>0</v>
      </c>
      <c r="F249" s="21">
        <v>0</v>
      </c>
      <c r="G249" s="29">
        <v>0</v>
      </c>
      <c r="H249" s="21">
        <v>0</v>
      </c>
      <c r="I249" s="29">
        <v>-4</v>
      </c>
      <c r="J249" s="21">
        <v>-236</v>
      </c>
      <c r="K249" s="29">
        <v>-4</v>
      </c>
      <c r="L249" s="51">
        <v>-11324</v>
      </c>
      <c r="M249" s="29">
        <v>0</v>
      </c>
      <c r="N249" s="53">
        <v>0</v>
      </c>
      <c r="O249" s="46">
        <f t="shared" si="49"/>
        <v>-12526</v>
      </c>
      <c r="P249" s="23"/>
    </row>
    <row r="250" spans="1:16">
      <c r="A250" s="1">
        <v>7198</v>
      </c>
      <c r="B250" s="20"/>
      <c r="C250" s="48">
        <f t="shared" ref="C250:O250" si="50">SUM(C240:C249)</f>
        <v>-64</v>
      </c>
      <c r="D250" s="24">
        <f t="shared" si="50"/>
        <v>-20608</v>
      </c>
      <c r="E250" s="48">
        <f t="shared" si="50"/>
        <v>0</v>
      </c>
      <c r="F250" s="24">
        <f t="shared" si="50"/>
        <v>0</v>
      </c>
      <c r="G250" s="48">
        <f t="shared" si="50"/>
        <v>6</v>
      </c>
      <c r="H250" s="24">
        <f t="shared" si="50"/>
        <v>348</v>
      </c>
      <c r="I250" s="48">
        <f t="shared" si="50"/>
        <v>-67</v>
      </c>
      <c r="J250" s="24">
        <f>SUM(J240:J249)</f>
        <v>-4003</v>
      </c>
      <c r="K250" s="48">
        <f>SUM(K240:K249)</f>
        <v>-67</v>
      </c>
      <c r="L250" s="24">
        <f>SUM(L240:L249)</f>
        <v>-189677</v>
      </c>
      <c r="M250" s="48">
        <f>SUM(M240:M249)</f>
        <v>0</v>
      </c>
      <c r="N250" s="24">
        <f t="shared" si="50"/>
        <v>0</v>
      </c>
      <c r="O250" s="48">
        <f t="shared" si="50"/>
        <v>-213940</v>
      </c>
      <c r="P250" s="23"/>
    </row>
    <row r="251" spans="1:16" s="4" customFormat="1">
      <c r="A251" s="4">
        <v>7225</v>
      </c>
      <c r="B251" s="47" t="s">
        <v>221</v>
      </c>
      <c r="C251" s="29">
        <v>-234</v>
      </c>
      <c r="D251" s="29">
        <v>-75348</v>
      </c>
      <c r="E251" s="22">
        <v>-10</v>
      </c>
      <c r="F251" s="29">
        <v>-3330</v>
      </c>
      <c r="G251" s="29">
        <v>-934</v>
      </c>
      <c r="H251" s="29">
        <v>-54172</v>
      </c>
      <c r="I251" s="22">
        <v>1799</v>
      </c>
      <c r="J251" s="29">
        <v>106141</v>
      </c>
      <c r="K251" s="29">
        <v>-287</v>
      </c>
      <c r="L251" s="52">
        <v>-812497</v>
      </c>
      <c r="M251" s="29">
        <v>0</v>
      </c>
      <c r="N251" s="54">
        <v>0</v>
      </c>
      <c r="O251" s="46">
        <f>N251+L251+J251+H251+F251+D251</f>
        <v>-839206</v>
      </c>
      <c r="P251" s="23"/>
    </row>
    <row r="252" spans="1:16">
      <c r="A252" s="1">
        <v>7299</v>
      </c>
      <c r="B252" s="20" t="s">
        <v>222</v>
      </c>
      <c r="C252" s="22">
        <f>+'[1]нови натури МОН'!D249</f>
        <v>0</v>
      </c>
      <c r="D252" s="21">
        <f t="shared" si="39"/>
        <v>0</v>
      </c>
      <c r="E252" s="29">
        <f>+'[1]нови натури МОН'!J249</f>
        <v>0</v>
      </c>
      <c r="F252" s="21">
        <f t="shared" si="40"/>
        <v>0</v>
      </c>
      <c r="G252" s="29">
        <f>+'[1]нови натури МОН'!M249</f>
        <v>0</v>
      </c>
      <c r="H252" s="21"/>
      <c r="I252" s="22"/>
      <c r="J252" s="21"/>
      <c r="K252" s="29"/>
      <c r="L252" s="21"/>
      <c r="M252" s="45">
        <v>0</v>
      </c>
      <c r="N252" s="21">
        <v>0</v>
      </c>
      <c r="O252" s="46">
        <f t="shared" ref="O252:O274" si="51">N252+L252+J252+H252+F252+D252</f>
        <v>0</v>
      </c>
      <c r="P252" s="23"/>
    </row>
    <row r="253" spans="1:16">
      <c r="A253" s="1">
        <v>7301</v>
      </c>
      <c r="B253" s="20" t="s">
        <v>223</v>
      </c>
      <c r="C253" s="29">
        <v>2</v>
      </c>
      <c r="D253" s="21">
        <v>1250</v>
      </c>
      <c r="E253" s="29">
        <v>0</v>
      </c>
      <c r="F253" s="21">
        <v>0</v>
      </c>
      <c r="G253" s="29">
        <v>0</v>
      </c>
      <c r="H253" s="21">
        <v>0</v>
      </c>
      <c r="I253" s="29">
        <v>-10</v>
      </c>
      <c r="J253" s="21">
        <v>-640</v>
      </c>
      <c r="K253" s="29">
        <v>4</v>
      </c>
      <c r="L253" s="21">
        <v>11324</v>
      </c>
      <c r="M253" s="29">
        <v>0</v>
      </c>
      <c r="N253" s="21">
        <v>0</v>
      </c>
      <c r="O253" s="46">
        <f t="shared" si="51"/>
        <v>11934</v>
      </c>
      <c r="P253" s="23"/>
    </row>
    <row r="254" spans="1:16">
      <c r="A254" s="1">
        <v>7302</v>
      </c>
      <c r="B254" s="20" t="s">
        <v>224</v>
      </c>
      <c r="C254" s="29">
        <v>2</v>
      </c>
      <c r="D254" s="21">
        <v>644</v>
      </c>
      <c r="E254" s="29">
        <v>0</v>
      </c>
      <c r="F254" s="21">
        <v>0</v>
      </c>
      <c r="G254" s="29">
        <v>0</v>
      </c>
      <c r="H254" s="21">
        <v>0</v>
      </c>
      <c r="I254" s="29">
        <v>36</v>
      </c>
      <c r="J254" s="21">
        <v>2124</v>
      </c>
      <c r="K254" s="29">
        <v>-6</v>
      </c>
      <c r="L254" s="21">
        <v>-16986</v>
      </c>
      <c r="M254" s="29">
        <v>0</v>
      </c>
      <c r="N254" s="21">
        <v>0</v>
      </c>
      <c r="O254" s="46">
        <f t="shared" si="51"/>
        <v>-14218</v>
      </c>
      <c r="P254" s="23"/>
    </row>
    <row r="255" spans="1:16">
      <c r="A255" s="1">
        <v>7303</v>
      </c>
      <c r="B255" s="20" t="s">
        <v>225</v>
      </c>
      <c r="C255" s="29">
        <v>-23</v>
      </c>
      <c r="D255" s="21">
        <v>-7406</v>
      </c>
      <c r="E255" s="29">
        <v>0</v>
      </c>
      <c r="F255" s="21">
        <v>0</v>
      </c>
      <c r="G255" s="29">
        <v>0</v>
      </c>
      <c r="H255" s="21">
        <v>0</v>
      </c>
      <c r="I255" s="29">
        <v>-69</v>
      </c>
      <c r="J255" s="21">
        <v>-4071</v>
      </c>
      <c r="K255" s="29">
        <v>7</v>
      </c>
      <c r="L255" s="21">
        <v>19817</v>
      </c>
      <c r="M255" s="29">
        <v>0</v>
      </c>
      <c r="N255" s="21">
        <v>0</v>
      </c>
      <c r="O255" s="46">
        <f t="shared" si="51"/>
        <v>8340</v>
      </c>
      <c r="P255" s="23"/>
    </row>
    <row r="256" spans="1:16">
      <c r="A256" s="1">
        <v>7304</v>
      </c>
      <c r="B256" s="20" t="s">
        <v>226</v>
      </c>
      <c r="C256" s="29">
        <v>12</v>
      </c>
      <c r="D256" s="21">
        <v>3864</v>
      </c>
      <c r="E256" s="29">
        <v>0</v>
      </c>
      <c r="F256" s="21">
        <v>0</v>
      </c>
      <c r="G256" s="29">
        <v>0</v>
      </c>
      <c r="H256" s="21">
        <v>0</v>
      </c>
      <c r="I256" s="29">
        <v>-7</v>
      </c>
      <c r="J256" s="21">
        <v>-413</v>
      </c>
      <c r="K256" s="29">
        <v>-2</v>
      </c>
      <c r="L256" s="21">
        <v>-5662</v>
      </c>
      <c r="M256" s="29">
        <v>0</v>
      </c>
      <c r="N256" s="21">
        <v>0</v>
      </c>
      <c r="O256" s="46">
        <f t="shared" si="51"/>
        <v>-2211</v>
      </c>
      <c r="P256" s="23"/>
    </row>
    <row r="257" spans="1:16">
      <c r="A257" s="1">
        <v>7305</v>
      </c>
      <c r="B257" s="20" t="s">
        <v>227</v>
      </c>
      <c r="C257" s="29">
        <v>7</v>
      </c>
      <c r="D257" s="21">
        <v>2254</v>
      </c>
      <c r="E257" s="29">
        <v>0</v>
      </c>
      <c r="F257" s="21">
        <v>0</v>
      </c>
      <c r="G257" s="29">
        <v>0</v>
      </c>
      <c r="H257" s="21">
        <v>0</v>
      </c>
      <c r="I257" s="29">
        <v>14</v>
      </c>
      <c r="J257" s="21">
        <v>826</v>
      </c>
      <c r="K257" s="29">
        <v>7</v>
      </c>
      <c r="L257" s="21">
        <v>19817</v>
      </c>
      <c r="M257" s="29">
        <v>0</v>
      </c>
      <c r="N257" s="21">
        <v>0</v>
      </c>
      <c r="O257" s="46">
        <f t="shared" si="51"/>
        <v>22897</v>
      </c>
      <c r="P257" s="23"/>
    </row>
    <row r="258" spans="1:16">
      <c r="A258" s="1">
        <v>7306</v>
      </c>
      <c r="B258" s="20" t="s">
        <v>228</v>
      </c>
      <c r="C258" s="29">
        <v>-3</v>
      </c>
      <c r="D258" s="21">
        <v>-966</v>
      </c>
      <c r="E258" s="29">
        <v>0</v>
      </c>
      <c r="F258" s="21">
        <v>0</v>
      </c>
      <c r="G258" s="29">
        <v>-6</v>
      </c>
      <c r="H258" s="21">
        <v>-348</v>
      </c>
      <c r="I258" s="29">
        <v>8</v>
      </c>
      <c r="J258" s="21">
        <v>472</v>
      </c>
      <c r="K258" s="29">
        <v>-3</v>
      </c>
      <c r="L258" s="21">
        <v>-8493</v>
      </c>
      <c r="M258" s="29">
        <v>0</v>
      </c>
      <c r="N258" s="21">
        <v>0</v>
      </c>
      <c r="O258" s="46">
        <f t="shared" si="51"/>
        <v>-9335</v>
      </c>
      <c r="P258" s="23"/>
    </row>
    <row r="259" spans="1:16">
      <c r="A259" s="1">
        <v>7307</v>
      </c>
      <c r="B259" s="20" t="s">
        <v>229</v>
      </c>
      <c r="C259" s="29">
        <v>19</v>
      </c>
      <c r="D259" s="21">
        <v>6118</v>
      </c>
      <c r="E259" s="29">
        <v>0</v>
      </c>
      <c r="F259" s="21">
        <v>0</v>
      </c>
      <c r="G259" s="29">
        <v>0</v>
      </c>
      <c r="H259" s="21">
        <v>0</v>
      </c>
      <c r="I259" s="29">
        <v>-6</v>
      </c>
      <c r="J259" s="21">
        <v>-384</v>
      </c>
      <c r="K259" s="29">
        <v>0</v>
      </c>
      <c r="L259" s="21">
        <v>0</v>
      </c>
      <c r="M259" s="29">
        <v>0</v>
      </c>
      <c r="N259" s="21">
        <v>0</v>
      </c>
      <c r="O259" s="46">
        <f t="shared" si="51"/>
        <v>5734</v>
      </c>
      <c r="P259" s="23"/>
    </row>
    <row r="260" spans="1:16">
      <c r="A260" s="1">
        <v>7308</v>
      </c>
      <c r="B260" s="20" t="s">
        <v>230</v>
      </c>
      <c r="C260" s="29">
        <v>67</v>
      </c>
      <c r="D260" s="21">
        <v>21574</v>
      </c>
      <c r="E260" s="29">
        <v>-19</v>
      </c>
      <c r="F260" s="21">
        <v>-6327</v>
      </c>
      <c r="G260" s="29">
        <v>0</v>
      </c>
      <c r="H260" s="21">
        <v>0</v>
      </c>
      <c r="I260" s="29">
        <v>-35</v>
      </c>
      <c r="J260" s="21">
        <v>-2065</v>
      </c>
      <c r="K260" s="29">
        <v>-29</v>
      </c>
      <c r="L260" s="21">
        <v>-82099</v>
      </c>
      <c r="M260" s="29">
        <v>0</v>
      </c>
      <c r="N260" s="21">
        <v>0</v>
      </c>
      <c r="O260" s="46">
        <f t="shared" si="51"/>
        <v>-68917</v>
      </c>
      <c r="P260" s="23"/>
    </row>
    <row r="261" spans="1:16">
      <c r="A261" s="1">
        <v>7309</v>
      </c>
      <c r="B261" s="20" t="s">
        <v>231</v>
      </c>
      <c r="C261" s="29">
        <v>-9</v>
      </c>
      <c r="D261" s="21">
        <v>-2898</v>
      </c>
      <c r="E261" s="29">
        <v>1</v>
      </c>
      <c r="F261" s="21">
        <v>333</v>
      </c>
      <c r="G261" s="29">
        <v>0</v>
      </c>
      <c r="H261" s="21">
        <v>0</v>
      </c>
      <c r="I261" s="29">
        <v>-44</v>
      </c>
      <c r="J261" s="21">
        <v>-2596</v>
      </c>
      <c r="K261" s="29">
        <v>0</v>
      </c>
      <c r="L261" s="21">
        <v>0</v>
      </c>
      <c r="M261" s="29">
        <v>0</v>
      </c>
      <c r="N261" s="21">
        <v>0</v>
      </c>
      <c r="O261" s="46">
        <f t="shared" si="51"/>
        <v>-5161</v>
      </c>
      <c r="P261" s="23"/>
    </row>
    <row r="262" spans="1:16">
      <c r="A262" s="1">
        <v>7310</v>
      </c>
      <c r="B262" s="20" t="s">
        <v>232</v>
      </c>
      <c r="C262" s="29">
        <v>-35</v>
      </c>
      <c r="D262" s="21">
        <v>-11270</v>
      </c>
      <c r="E262" s="29">
        <v>5</v>
      </c>
      <c r="F262" s="21">
        <v>1665</v>
      </c>
      <c r="G262" s="29">
        <v>0</v>
      </c>
      <c r="H262" s="21">
        <v>0</v>
      </c>
      <c r="I262" s="29">
        <v>4</v>
      </c>
      <c r="J262" s="21">
        <v>236</v>
      </c>
      <c r="K262" s="29">
        <v>16</v>
      </c>
      <c r="L262" s="21">
        <v>45296</v>
      </c>
      <c r="M262" s="29">
        <v>0</v>
      </c>
      <c r="N262" s="21">
        <v>0</v>
      </c>
      <c r="O262" s="46">
        <f t="shared" si="51"/>
        <v>35927</v>
      </c>
      <c r="P262" s="23"/>
    </row>
    <row r="263" spans="1:16">
      <c r="A263" s="1">
        <v>7311</v>
      </c>
      <c r="B263" s="20" t="s">
        <v>233</v>
      </c>
      <c r="C263" s="29">
        <v>25</v>
      </c>
      <c r="D263" s="21">
        <v>8050</v>
      </c>
      <c r="E263" s="29">
        <v>0</v>
      </c>
      <c r="F263" s="21">
        <v>0</v>
      </c>
      <c r="G263" s="29">
        <v>-2</v>
      </c>
      <c r="H263" s="21">
        <v>-116</v>
      </c>
      <c r="I263" s="29">
        <v>-36</v>
      </c>
      <c r="J263" s="21">
        <v>-2124</v>
      </c>
      <c r="K263" s="29">
        <v>4</v>
      </c>
      <c r="L263" s="21">
        <v>11324</v>
      </c>
      <c r="M263" s="29">
        <v>0</v>
      </c>
      <c r="N263" s="21">
        <v>0</v>
      </c>
      <c r="O263" s="46">
        <f t="shared" si="51"/>
        <v>17134</v>
      </c>
      <c r="P263" s="23"/>
    </row>
    <row r="264" spans="1:16">
      <c r="A264" s="1">
        <v>7312</v>
      </c>
      <c r="B264" s="20" t="s">
        <v>234</v>
      </c>
      <c r="C264" s="29">
        <v>-8</v>
      </c>
      <c r="D264" s="21">
        <v>9241</v>
      </c>
      <c r="E264" s="29">
        <v>0</v>
      </c>
      <c r="F264" s="21">
        <v>0</v>
      </c>
      <c r="G264" s="29">
        <v>0</v>
      </c>
      <c r="H264" s="21">
        <v>0</v>
      </c>
      <c r="I264" s="29">
        <v>-8</v>
      </c>
      <c r="J264" s="21">
        <v>-512</v>
      </c>
      <c r="K264" s="29">
        <v>0</v>
      </c>
      <c r="L264" s="21">
        <v>0</v>
      </c>
      <c r="M264" s="29">
        <v>0</v>
      </c>
      <c r="N264" s="21">
        <v>0</v>
      </c>
      <c r="O264" s="46">
        <f t="shared" si="51"/>
        <v>8729</v>
      </c>
      <c r="P264" s="23"/>
    </row>
    <row r="265" spans="1:16">
      <c r="A265" s="1">
        <v>7313</v>
      </c>
      <c r="B265" s="20" t="s">
        <v>235</v>
      </c>
      <c r="C265" s="29">
        <v>7</v>
      </c>
      <c r="D265" s="21">
        <v>2254</v>
      </c>
      <c r="E265" s="29">
        <v>0</v>
      </c>
      <c r="F265" s="21">
        <v>0</v>
      </c>
      <c r="G265" s="29">
        <v>0</v>
      </c>
      <c r="H265" s="21">
        <v>0</v>
      </c>
      <c r="I265" s="29">
        <v>-42</v>
      </c>
      <c r="J265" s="21">
        <v>-2478</v>
      </c>
      <c r="K265" s="29">
        <v>-3</v>
      </c>
      <c r="L265" s="21">
        <v>-8493</v>
      </c>
      <c r="M265" s="29">
        <v>0</v>
      </c>
      <c r="N265" s="21">
        <v>0</v>
      </c>
      <c r="O265" s="46">
        <f t="shared" si="51"/>
        <v>-8717</v>
      </c>
      <c r="P265" s="23"/>
    </row>
    <row r="266" spans="1:16">
      <c r="A266" s="1">
        <v>7314</v>
      </c>
      <c r="B266" s="20" t="s">
        <v>236</v>
      </c>
      <c r="C266" s="29">
        <v>18</v>
      </c>
      <c r="D266" s="21">
        <v>5796</v>
      </c>
      <c r="E266" s="29">
        <v>0</v>
      </c>
      <c r="F266" s="21">
        <v>0</v>
      </c>
      <c r="G266" s="29">
        <v>1</v>
      </c>
      <c r="H266" s="21">
        <v>58</v>
      </c>
      <c r="I266" s="29">
        <v>31</v>
      </c>
      <c r="J266" s="21">
        <v>1829</v>
      </c>
      <c r="K266" s="29">
        <v>13</v>
      </c>
      <c r="L266" s="21">
        <v>36803</v>
      </c>
      <c r="M266" s="29">
        <v>0</v>
      </c>
      <c r="N266" s="21">
        <v>0</v>
      </c>
      <c r="O266" s="46">
        <f t="shared" si="51"/>
        <v>44486</v>
      </c>
      <c r="P266" s="23"/>
    </row>
    <row r="267" spans="1:16">
      <c r="A267" s="1">
        <v>7315</v>
      </c>
      <c r="B267" s="20" t="s">
        <v>237</v>
      </c>
      <c r="C267" s="29">
        <v>-14</v>
      </c>
      <c r="D267" s="21">
        <v>-4508</v>
      </c>
      <c r="E267" s="29">
        <v>0</v>
      </c>
      <c r="F267" s="21">
        <v>0</v>
      </c>
      <c r="G267" s="29">
        <v>0</v>
      </c>
      <c r="H267" s="21">
        <v>0</v>
      </c>
      <c r="I267" s="29">
        <v>1</v>
      </c>
      <c r="J267" s="21">
        <v>64</v>
      </c>
      <c r="K267" s="29">
        <v>13</v>
      </c>
      <c r="L267" s="21">
        <v>36803</v>
      </c>
      <c r="M267" s="29">
        <v>0</v>
      </c>
      <c r="N267" s="21">
        <v>0</v>
      </c>
      <c r="O267" s="46">
        <f t="shared" si="51"/>
        <v>32359</v>
      </c>
      <c r="P267" s="23"/>
    </row>
    <row r="268" spans="1:16">
      <c r="A268" s="1">
        <v>7316</v>
      </c>
      <c r="B268" s="20" t="s">
        <v>238</v>
      </c>
      <c r="C268" s="29">
        <v>0</v>
      </c>
      <c r="D268" s="21">
        <v>0</v>
      </c>
      <c r="E268" s="29">
        <v>0</v>
      </c>
      <c r="F268" s="21">
        <v>0</v>
      </c>
      <c r="G268" s="29">
        <v>0</v>
      </c>
      <c r="H268" s="21">
        <v>0</v>
      </c>
      <c r="I268" s="29">
        <v>35</v>
      </c>
      <c r="J268" s="21">
        <v>2065</v>
      </c>
      <c r="K268" s="29">
        <v>-1</v>
      </c>
      <c r="L268" s="21">
        <v>-2831</v>
      </c>
      <c r="M268" s="29">
        <v>0</v>
      </c>
      <c r="N268" s="21">
        <v>0</v>
      </c>
      <c r="O268" s="46">
        <f t="shared" si="51"/>
        <v>-766</v>
      </c>
      <c r="P268" s="23"/>
    </row>
    <row r="269" spans="1:16">
      <c r="A269" s="1">
        <v>7317</v>
      </c>
      <c r="B269" s="20" t="s">
        <v>239</v>
      </c>
      <c r="C269" s="29">
        <v>9</v>
      </c>
      <c r="D269" s="21">
        <v>2898</v>
      </c>
      <c r="E269" s="29">
        <v>5</v>
      </c>
      <c r="F269" s="21">
        <v>1665</v>
      </c>
      <c r="G269" s="29">
        <v>0</v>
      </c>
      <c r="H269" s="21">
        <v>0</v>
      </c>
      <c r="I269" s="29">
        <v>13</v>
      </c>
      <c r="J269" s="21">
        <v>767</v>
      </c>
      <c r="K269" s="29">
        <v>-1</v>
      </c>
      <c r="L269" s="21">
        <v>-2831</v>
      </c>
      <c r="M269" s="29">
        <v>0</v>
      </c>
      <c r="N269" s="21">
        <v>0</v>
      </c>
      <c r="O269" s="46">
        <f t="shared" si="51"/>
        <v>2499</v>
      </c>
      <c r="P269" s="23"/>
    </row>
    <row r="270" spans="1:16">
      <c r="A270" s="1">
        <v>7318</v>
      </c>
      <c r="B270" s="20" t="s">
        <v>240</v>
      </c>
      <c r="C270" s="29">
        <v>-17</v>
      </c>
      <c r="D270" s="21">
        <v>-5474</v>
      </c>
      <c r="E270" s="29">
        <v>0</v>
      </c>
      <c r="F270" s="21">
        <v>0</v>
      </c>
      <c r="G270" s="29">
        <v>1</v>
      </c>
      <c r="H270" s="21">
        <v>58</v>
      </c>
      <c r="I270" s="29">
        <v>-40</v>
      </c>
      <c r="J270" s="21">
        <v>-2360</v>
      </c>
      <c r="K270" s="29">
        <v>4</v>
      </c>
      <c r="L270" s="21">
        <v>11324</v>
      </c>
      <c r="M270" s="29">
        <v>0</v>
      </c>
      <c r="N270" s="21">
        <v>0</v>
      </c>
      <c r="O270" s="46">
        <f t="shared" si="51"/>
        <v>3548</v>
      </c>
      <c r="P270" s="23"/>
    </row>
    <row r="271" spans="1:16">
      <c r="A271" s="1">
        <v>7319</v>
      </c>
      <c r="B271" s="20" t="s">
        <v>241</v>
      </c>
      <c r="C271" s="29">
        <v>7</v>
      </c>
      <c r="D271" s="21">
        <v>2254</v>
      </c>
      <c r="E271" s="29">
        <v>0</v>
      </c>
      <c r="F271" s="21">
        <v>0</v>
      </c>
      <c r="G271" s="29">
        <v>-6</v>
      </c>
      <c r="H271" s="21">
        <v>-348</v>
      </c>
      <c r="I271" s="29">
        <v>5</v>
      </c>
      <c r="J271" s="21">
        <v>295</v>
      </c>
      <c r="K271" s="29">
        <v>-2</v>
      </c>
      <c r="L271" s="21">
        <v>-5662</v>
      </c>
      <c r="M271" s="29">
        <v>0</v>
      </c>
      <c r="N271" s="21">
        <v>0</v>
      </c>
      <c r="O271" s="46">
        <f t="shared" si="51"/>
        <v>-3461</v>
      </c>
      <c r="P271" s="23"/>
    </row>
    <row r="272" spans="1:16">
      <c r="A272" s="1">
        <v>7320</v>
      </c>
      <c r="B272" s="20" t="s">
        <v>242</v>
      </c>
      <c r="C272" s="29">
        <v>-1</v>
      </c>
      <c r="D272" s="21">
        <v>-322</v>
      </c>
      <c r="E272" s="29">
        <v>0</v>
      </c>
      <c r="F272" s="21">
        <v>0</v>
      </c>
      <c r="G272" s="29">
        <v>0</v>
      </c>
      <c r="H272" s="21">
        <v>0</v>
      </c>
      <c r="I272" s="29">
        <v>-7</v>
      </c>
      <c r="J272" s="21">
        <v>-413</v>
      </c>
      <c r="K272" s="29">
        <v>-2</v>
      </c>
      <c r="L272" s="21">
        <v>-5662</v>
      </c>
      <c r="M272" s="29">
        <v>0</v>
      </c>
      <c r="N272" s="21">
        <v>0</v>
      </c>
      <c r="O272" s="46">
        <f t="shared" si="51"/>
        <v>-6397</v>
      </c>
      <c r="P272" s="23"/>
    </row>
    <row r="273" spans="1:16">
      <c r="A273" s="1">
        <v>7321</v>
      </c>
      <c r="B273" s="20" t="s">
        <v>243</v>
      </c>
      <c r="C273" s="29">
        <v>2</v>
      </c>
      <c r="D273" s="21">
        <v>1250</v>
      </c>
      <c r="E273" s="29">
        <v>-1</v>
      </c>
      <c r="F273" s="21">
        <v>-333</v>
      </c>
      <c r="G273" s="29">
        <v>0</v>
      </c>
      <c r="H273" s="21">
        <v>0</v>
      </c>
      <c r="I273" s="29">
        <v>6</v>
      </c>
      <c r="J273" s="21">
        <v>384</v>
      </c>
      <c r="K273" s="29">
        <v>0</v>
      </c>
      <c r="L273" s="21">
        <v>0</v>
      </c>
      <c r="M273" s="49">
        <v>0</v>
      </c>
      <c r="N273" s="21">
        <v>0</v>
      </c>
      <c r="O273" s="46">
        <f t="shared" si="51"/>
        <v>1301</v>
      </c>
      <c r="P273" s="23"/>
    </row>
    <row r="274" spans="1:16">
      <c r="A274" s="1">
        <v>7322</v>
      </c>
      <c r="B274" s="20" t="s">
        <v>244</v>
      </c>
      <c r="C274" s="29">
        <v>-1</v>
      </c>
      <c r="D274" s="21">
        <v>-322</v>
      </c>
      <c r="E274" s="29">
        <v>0</v>
      </c>
      <c r="F274" s="21">
        <v>0</v>
      </c>
      <c r="G274" s="29">
        <v>0</v>
      </c>
      <c r="H274" s="21">
        <v>0</v>
      </c>
      <c r="I274" s="29">
        <v>17</v>
      </c>
      <c r="J274" s="21">
        <v>1088</v>
      </c>
      <c r="K274" s="29">
        <v>6</v>
      </c>
      <c r="L274" s="51">
        <v>16986</v>
      </c>
      <c r="M274" s="29">
        <v>0</v>
      </c>
      <c r="N274" s="53">
        <v>0</v>
      </c>
      <c r="O274" s="46">
        <f t="shared" si="51"/>
        <v>17752</v>
      </c>
      <c r="P274" s="23"/>
    </row>
    <row r="275" spans="1:16">
      <c r="A275" s="1">
        <v>7398</v>
      </c>
      <c r="B275" s="20"/>
      <c r="C275" s="48">
        <f t="shared" ref="C275:O275" si="52">SUM(C253:C274)</f>
        <v>66</v>
      </c>
      <c r="D275" s="24">
        <f t="shared" si="52"/>
        <v>34281</v>
      </c>
      <c r="E275" s="48">
        <f t="shared" si="52"/>
        <v>-9</v>
      </c>
      <c r="F275" s="24">
        <f t="shared" si="52"/>
        <v>-2997</v>
      </c>
      <c r="G275" s="48">
        <f t="shared" si="52"/>
        <v>-12</v>
      </c>
      <c r="H275" s="24">
        <f t="shared" si="52"/>
        <v>-696</v>
      </c>
      <c r="I275" s="48">
        <f t="shared" si="52"/>
        <v>-134</v>
      </c>
      <c r="J275" s="24">
        <f>SUM(J253:J274)</f>
        <v>-7906</v>
      </c>
      <c r="K275" s="48">
        <f>SUM(K253:K274)</f>
        <v>25</v>
      </c>
      <c r="L275" s="24">
        <f>SUM(L253:L274)</f>
        <v>70775</v>
      </c>
      <c r="M275" s="48">
        <f>SUM(M253:M274)</f>
        <v>0</v>
      </c>
      <c r="N275" s="24">
        <f t="shared" si="52"/>
        <v>0</v>
      </c>
      <c r="O275" s="48">
        <f t="shared" si="52"/>
        <v>93457</v>
      </c>
      <c r="P275" s="23"/>
    </row>
    <row r="276" spans="1:16">
      <c r="A276" s="1">
        <v>7399</v>
      </c>
      <c r="B276" s="20" t="s">
        <v>245</v>
      </c>
      <c r="C276" s="22">
        <f>+'[1]нови натури МОН'!D273</f>
        <v>0</v>
      </c>
      <c r="D276" s="21">
        <f t="shared" ref="D276:D321" si="53">IF(C276&lt;=40,ROUND(C276*D$2,0),ROUND(C276*D$3,0))</f>
        <v>0</v>
      </c>
      <c r="E276" s="29">
        <f>+'[1]нови натури МОН'!J273</f>
        <v>0</v>
      </c>
      <c r="F276" s="21">
        <f t="shared" ref="F276:F321" si="54">ROUND(E276*F$7,0)</f>
        <v>0</v>
      </c>
      <c r="G276" s="29">
        <f>+'[1]нови натури МОН'!M273</f>
        <v>0</v>
      </c>
      <c r="H276" s="21"/>
      <c r="I276" s="22"/>
      <c r="J276" s="21"/>
      <c r="K276" s="29"/>
      <c r="L276" s="51"/>
      <c r="M276" s="29">
        <v>0</v>
      </c>
      <c r="N276" s="53">
        <v>0</v>
      </c>
      <c r="O276" s="46">
        <f t="shared" ref="O276:O287" si="55">N276+L276+J276+H276+F276+D276</f>
        <v>0</v>
      </c>
      <c r="P276" s="23"/>
    </row>
    <row r="277" spans="1:16">
      <c r="A277" s="1">
        <v>7401</v>
      </c>
      <c r="B277" s="20" t="s">
        <v>246</v>
      </c>
      <c r="C277" s="29">
        <v>18</v>
      </c>
      <c r="D277" s="21">
        <v>5796</v>
      </c>
      <c r="E277" s="29">
        <v>0</v>
      </c>
      <c r="F277" s="21">
        <v>0</v>
      </c>
      <c r="G277" s="29">
        <v>-1</v>
      </c>
      <c r="H277" s="21">
        <v>-58</v>
      </c>
      <c r="I277" s="29">
        <v>1</v>
      </c>
      <c r="J277" s="21">
        <v>59</v>
      </c>
      <c r="K277" s="29">
        <v>0</v>
      </c>
      <c r="L277" s="21">
        <v>0</v>
      </c>
      <c r="M277" s="45">
        <v>0</v>
      </c>
      <c r="N277" s="21">
        <v>0</v>
      </c>
      <c r="O277" s="46">
        <f t="shared" si="55"/>
        <v>5797</v>
      </c>
      <c r="P277" s="23"/>
    </row>
    <row r="278" spans="1:16">
      <c r="A278" s="1">
        <v>7402</v>
      </c>
      <c r="B278" s="20" t="s">
        <v>247</v>
      </c>
      <c r="C278" s="29">
        <v>-4</v>
      </c>
      <c r="D278" s="21">
        <v>-1288</v>
      </c>
      <c r="E278" s="29">
        <v>0</v>
      </c>
      <c r="F278" s="21">
        <v>0</v>
      </c>
      <c r="G278" s="29">
        <v>-4</v>
      </c>
      <c r="H278" s="21">
        <v>-232</v>
      </c>
      <c r="I278" s="29">
        <v>14</v>
      </c>
      <c r="J278" s="21">
        <v>826</v>
      </c>
      <c r="K278" s="29">
        <v>-3</v>
      </c>
      <c r="L278" s="21">
        <v>-8493</v>
      </c>
      <c r="M278" s="29">
        <v>0</v>
      </c>
      <c r="N278" s="21">
        <v>0</v>
      </c>
      <c r="O278" s="46">
        <f t="shared" si="55"/>
        <v>-9187</v>
      </c>
      <c r="P278" s="23"/>
    </row>
    <row r="279" spans="1:16">
      <c r="A279" s="1">
        <v>7403</v>
      </c>
      <c r="B279" s="20" t="s">
        <v>248</v>
      </c>
      <c r="C279" s="29">
        <v>-17</v>
      </c>
      <c r="D279" s="21">
        <v>-5474</v>
      </c>
      <c r="E279" s="29">
        <v>0</v>
      </c>
      <c r="F279" s="21">
        <v>0</v>
      </c>
      <c r="G279" s="29">
        <v>-2</v>
      </c>
      <c r="H279" s="21">
        <v>-116</v>
      </c>
      <c r="I279" s="29">
        <v>9</v>
      </c>
      <c r="J279" s="21">
        <v>531</v>
      </c>
      <c r="K279" s="29">
        <v>-4</v>
      </c>
      <c r="L279" s="21">
        <v>-11324</v>
      </c>
      <c r="M279" s="29">
        <v>0</v>
      </c>
      <c r="N279" s="21">
        <v>0</v>
      </c>
      <c r="O279" s="46">
        <f t="shared" si="55"/>
        <v>-16383</v>
      </c>
      <c r="P279" s="23"/>
    </row>
    <row r="280" spans="1:16">
      <c r="A280" s="1">
        <v>7404</v>
      </c>
      <c r="B280" s="20" t="s">
        <v>249</v>
      </c>
      <c r="C280" s="29">
        <v>28</v>
      </c>
      <c r="D280" s="21">
        <v>9016</v>
      </c>
      <c r="E280" s="29">
        <v>-3</v>
      </c>
      <c r="F280" s="21">
        <v>-999</v>
      </c>
      <c r="G280" s="29">
        <v>-2</v>
      </c>
      <c r="H280" s="21">
        <v>-116</v>
      </c>
      <c r="I280" s="29">
        <v>-6</v>
      </c>
      <c r="J280" s="21">
        <v>-354</v>
      </c>
      <c r="K280" s="29">
        <v>-5</v>
      </c>
      <c r="L280" s="21">
        <v>-14155</v>
      </c>
      <c r="M280" s="29">
        <v>0</v>
      </c>
      <c r="N280" s="21">
        <v>0</v>
      </c>
      <c r="O280" s="46">
        <f t="shared" si="55"/>
        <v>-6608</v>
      </c>
      <c r="P280" s="23"/>
    </row>
    <row r="281" spans="1:16">
      <c r="A281" s="1">
        <v>7405</v>
      </c>
      <c r="B281" s="20" t="s">
        <v>250</v>
      </c>
      <c r="C281" s="29">
        <v>0</v>
      </c>
      <c r="D281" s="21">
        <v>0</v>
      </c>
      <c r="E281" s="29">
        <v>0</v>
      </c>
      <c r="F281" s="21">
        <v>0</v>
      </c>
      <c r="G281" s="29">
        <v>-5</v>
      </c>
      <c r="H281" s="21">
        <v>-290</v>
      </c>
      <c r="I281" s="29">
        <v>-56</v>
      </c>
      <c r="J281" s="21">
        <v>-3304</v>
      </c>
      <c r="K281" s="29">
        <v>-7</v>
      </c>
      <c r="L281" s="21">
        <v>-19817</v>
      </c>
      <c r="M281" s="29">
        <v>0</v>
      </c>
      <c r="N281" s="21">
        <v>0</v>
      </c>
      <c r="O281" s="46">
        <f t="shared" si="55"/>
        <v>-23411</v>
      </c>
      <c r="P281" s="23"/>
    </row>
    <row r="282" spans="1:16">
      <c r="A282" s="1">
        <v>7406</v>
      </c>
      <c r="B282" s="20" t="s">
        <v>251</v>
      </c>
      <c r="C282" s="29">
        <v>30</v>
      </c>
      <c r="D282" s="21">
        <v>9660</v>
      </c>
      <c r="E282" s="29">
        <v>0</v>
      </c>
      <c r="F282" s="21">
        <v>0</v>
      </c>
      <c r="G282" s="29">
        <v>-20</v>
      </c>
      <c r="H282" s="21">
        <v>-1160</v>
      </c>
      <c r="I282" s="29">
        <v>-28</v>
      </c>
      <c r="J282" s="21">
        <v>-1652</v>
      </c>
      <c r="K282" s="29">
        <v>6</v>
      </c>
      <c r="L282" s="21">
        <v>16986</v>
      </c>
      <c r="M282" s="29">
        <v>0</v>
      </c>
      <c r="N282" s="21">
        <v>0</v>
      </c>
      <c r="O282" s="46">
        <f t="shared" si="55"/>
        <v>23834</v>
      </c>
      <c r="P282" s="23"/>
    </row>
    <row r="283" spans="1:16">
      <c r="A283" s="1">
        <v>7407</v>
      </c>
      <c r="B283" s="20" t="s">
        <v>252</v>
      </c>
      <c r="C283" s="29">
        <v>2</v>
      </c>
      <c r="D283" s="21">
        <v>1250</v>
      </c>
      <c r="E283" s="29">
        <v>0</v>
      </c>
      <c r="F283" s="21">
        <v>0</v>
      </c>
      <c r="G283" s="29">
        <v>0</v>
      </c>
      <c r="H283" s="21">
        <v>0</v>
      </c>
      <c r="I283" s="29">
        <v>-21</v>
      </c>
      <c r="J283" s="21">
        <v>-1344</v>
      </c>
      <c r="K283" s="29">
        <v>0</v>
      </c>
      <c r="L283" s="21">
        <v>0</v>
      </c>
      <c r="M283" s="29">
        <v>0</v>
      </c>
      <c r="N283" s="21">
        <v>0</v>
      </c>
      <c r="O283" s="46">
        <f t="shared" si="55"/>
        <v>-94</v>
      </c>
      <c r="P283" s="23"/>
    </row>
    <row r="284" spans="1:16">
      <c r="A284" s="1">
        <v>7408</v>
      </c>
      <c r="B284" s="20" t="s">
        <v>253</v>
      </c>
      <c r="C284" s="29">
        <v>-3</v>
      </c>
      <c r="D284" s="21">
        <v>-966</v>
      </c>
      <c r="E284" s="29">
        <v>0</v>
      </c>
      <c r="F284" s="21">
        <v>0</v>
      </c>
      <c r="G284" s="29">
        <v>4</v>
      </c>
      <c r="H284" s="21">
        <v>232</v>
      </c>
      <c r="I284" s="29">
        <v>-5</v>
      </c>
      <c r="J284" s="21">
        <v>-295</v>
      </c>
      <c r="K284" s="29">
        <v>0</v>
      </c>
      <c r="L284" s="21">
        <v>0</v>
      </c>
      <c r="M284" s="29">
        <v>0</v>
      </c>
      <c r="N284" s="21">
        <v>0</v>
      </c>
      <c r="O284" s="46">
        <f t="shared" si="55"/>
        <v>-1029</v>
      </c>
      <c r="P284" s="23"/>
    </row>
    <row r="285" spans="1:16">
      <c r="A285" s="1">
        <v>7409</v>
      </c>
      <c r="B285" s="20" t="s">
        <v>254</v>
      </c>
      <c r="C285" s="29">
        <v>10</v>
      </c>
      <c r="D285" s="21">
        <v>3220</v>
      </c>
      <c r="E285" s="29">
        <v>0</v>
      </c>
      <c r="F285" s="21">
        <v>0</v>
      </c>
      <c r="G285" s="29">
        <v>-13</v>
      </c>
      <c r="H285" s="21">
        <v>-754</v>
      </c>
      <c r="I285" s="29">
        <v>-69</v>
      </c>
      <c r="J285" s="21">
        <v>-4071</v>
      </c>
      <c r="K285" s="29">
        <v>-20</v>
      </c>
      <c r="L285" s="21">
        <v>-56620</v>
      </c>
      <c r="M285" s="29">
        <v>0</v>
      </c>
      <c r="N285" s="21">
        <v>0</v>
      </c>
      <c r="O285" s="46">
        <f t="shared" si="55"/>
        <v>-58225</v>
      </c>
      <c r="P285" s="23"/>
    </row>
    <row r="286" spans="1:16">
      <c r="A286" s="1">
        <v>7410</v>
      </c>
      <c r="B286" s="20" t="s">
        <v>255</v>
      </c>
      <c r="C286" s="29">
        <v>66</v>
      </c>
      <c r="D286" s="21">
        <v>21252</v>
      </c>
      <c r="E286" s="29">
        <v>2</v>
      </c>
      <c r="F286" s="21">
        <v>666</v>
      </c>
      <c r="G286" s="29">
        <v>20</v>
      </c>
      <c r="H286" s="21">
        <v>1160</v>
      </c>
      <c r="I286" s="29">
        <v>172</v>
      </c>
      <c r="J286" s="21">
        <v>10148</v>
      </c>
      <c r="K286" s="29">
        <v>-8</v>
      </c>
      <c r="L286" s="21">
        <v>-22648</v>
      </c>
      <c r="M286" s="49">
        <v>0</v>
      </c>
      <c r="N286" s="21">
        <v>0</v>
      </c>
      <c r="O286" s="46">
        <f t="shared" si="55"/>
        <v>10578</v>
      </c>
      <c r="P286" s="23"/>
    </row>
    <row r="287" spans="1:16">
      <c r="A287" s="1">
        <v>7411</v>
      </c>
      <c r="B287" s="20" t="s">
        <v>256</v>
      </c>
      <c r="C287" s="29">
        <v>8</v>
      </c>
      <c r="D287" s="21">
        <v>2576</v>
      </c>
      <c r="E287" s="29">
        <v>0</v>
      </c>
      <c r="F287" s="21">
        <v>0</v>
      </c>
      <c r="G287" s="29">
        <v>-21</v>
      </c>
      <c r="H287" s="21">
        <v>-1218</v>
      </c>
      <c r="I287" s="29">
        <v>-27</v>
      </c>
      <c r="J287" s="21">
        <v>-1593</v>
      </c>
      <c r="K287" s="29">
        <v>-5</v>
      </c>
      <c r="L287" s="51">
        <v>-14155</v>
      </c>
      <c r="M287" s="29">
        <v>0</v>
      </c>
      <c r="N287" s="53">
        <v>0</v>
      </c>
      <c r="O287" s="46">
        <f t="shared" si="55"/>
        <v>-14390</v>
      </c>
      <c r="P287" s="23"/>
    </row>
    <row r="288" spans="1:16">
      <c r="A288" s="1">
        <v>7498</v>
      </c>
      <c r="B288" s="20"/>
      <c r="C288" s="48">
        <f t="shared" ref="C288:O288" si="56">SUM(C277:C287)</f>
        <v>138</v>
      </c>
      <c r="D288" s="24">
        <f t="shared" si="56"/>
        <v>45042</v>
      </c>
      <c r="E288" s="48">
        <f t="shared" si="56"/>
        <v>-1</v>
      </c>
      <c r="F288" s="24">
        <f t="shared" si="56"/>
        <v>-333</v>
      </c>
      <c r="G288" s="48">
        <f t="shared" si="56"/>
        <v>-44</v>
      </c>
      <c r="H288" s="24">
        <f t="shared" si="56"/>
        <v>-2552</v>
      </c>
      <c r="I288" s="48">
        <f t="shared" si="56"/>
        <v>-16</v>
      </c>
      <c r="J288" s="24">
        <f>SUM(J277:J287)</f>
        <v>-1049</v>
      </c>
      <c r="K288" s="48">
        <f>SUM(K277:K287)</f>
        <v>-46</v>
      </c>
      <c r="L288" s="24">
        <f>SUM(L277:L287)</f>
        <v>-130226</v>
      </c>
      <c r="M288" s="48">
        <f>SUM(M277:M287)</f>
        <v>0</v>
      </c>
      <c r="N288" s="24">
        <f t="shared" si="56"/>
        <v>0</v>
      </c>
      <c r="O288" s="48">
        <f t="shared" si="56"/>
        <v>-89118</v>
      </c>
      <c r="P288" s="23"/>
    </row>
    <row r="289" spans="1:16">
      <c r="A289" s="1">
        <v>7499</v>
      </c>
      <c r="B289" s="20" t="s">
        <v>257</v>
      </c>
      <c r="C289" s="22">
        <f>+'[1]нови натури МОН'!D286</f>
        <v>0</v>
      </c>
      <c r="D289" s="21">
        <f t="shared" si="53"/>
        <v>0</v>
      </c>
      <c r="E289" s="29">
        <f>+'[1]нови натури МОН'!J286</f>
        <v>0</v>
      </c>
      <c r="F289" s="21">
        <f t="shared" si="54"/>
        <v>0</v>
      </c>
      <c r="G289" s="29">
        <f>+'[1]нови натури МОН'!M286</f>
        <v>0</v>
      </c>
      <c r="H289" s="21"/>
      <c r="I289" s="22"/>
      <c r="J289" s="21"/>
      <c r="K289" s="29"/>
      <c r="L289" s="51"/>
      <c r="M289" s="29">
        <v>0</v>
      </c>
      <c r="N289" s="53">
        <v>0</v>
      </c>
      <c r="O289" s="46">
        <f t="shared" ref="O289:O294" si="57">N289+L289+J289+H289+F289+D289</f>
        <v>0</v>
      </c>
      <c r="P289" s="23"/>
    </row>
    <row r="290" spans="1:16">
      <c r="A290" s="1">
        <v>7501</v>
      </c>
      <c r="B290" s="20" t="s">
        <v>258</v>
      </c>
      <c r="C290" s="29">
        <v>-8</v>
      </c>
      <c r="D290" s="21">
        <v>-2576</v>
      </c>
      <c r="E290" s="29">
        <v>0</v>
      </c>
      <c r="F290" s="21">
        <v>0</v>
      </c>
      <c r="G290" s="29">
        <v>0</v>
      </c>
      <c r="H290" s="21">
        <v>0</v>
      </c>
      <c r="I290" s="29">
        <v>-25</v>
      </c>
      <c r="J290" s="21">
        <v>-1600</v>
      </c>
      <c r="K290" s="29">
        <v>0</v>
      </c>
      <c r="L290" s="21">
        <v>0</v>
      </c>
      <c r="M290" s="45">
        <v>0</v>
      </c>
      <c r="N290" s="21">
        <v>0</v>
      </c>
      <c r="O290" s="46">
        <f t="shared" si="57"/>
        <v>-4176</v>
      </c>
      <c r="P290" s="23"/>
    </row>
    <row r="291" spans="1:16">
      <c r="A291" s="1">
        <v>7502</v>
      </c>
      <c r="B291" s="20" t="s">
        <v>259</v>
      </c>
      <c r="C291" s="29">
        <v>-8</v>
      </c>
      <c r="D291" s="21">
        <v>-2576</v>
      </c>
      <c r="E291" s="29">
        <v>0</v>
      </c>
      <c r="F291" s="21">
        <v>0</v>
      </c>
      <c r="G291" s="29">
        <v>-1</v>
      </c>
      <c r="H291" s="21">
        <v>-58</v>
      </c>
      <c r="I291" s="29">
        <v>-89</v>
      </c>
      <c r="J291" s="21">
        <v>-5251</v>
      </c>
      <c r="K291" s="29">
        <v>0</v>
      </c>
      <c r="L291" s="21">
        <v>0</v>
      </c>
      <c r="M291" s="29">
        <v>-1</v>
      </c>
      <c r="N291" s="21">
        <v>-17903</v>
      </c>
      <c r="O291" s="46">
        <f t="shared" si="57"/>
        <v>-25788</v>
      </c>
      <c r="P291" s="23"/>
    </row>
    <row r="292" spans="1:16">
      <c r="A292" s="1">
        <v>7503</v>
      </c>
      <c r="B292" s="20" t="s">
        <v>260</v>
      </c>
      <c r="C292" s="29">
        <v>-2</v>
      </c>
      <c r="D292" s="21">
        <v>-644</v>
      </c>
      <c r="E292" s="29">
        <v>0</v>
      </c>
      <c r="F292" s="21">
        <v>0</v>
      </c>
      <c r="G292" s="29">
        <v>0</v>
      </c>
      <c r="H292" s="21">
        <v>0</v>
      </c>
      <c r="I292" s="29">
        <v>-25</v>
      </c>
      <c r="J292" s="21">
        <v>-1600</v>
      </c>
      <c r="K292" s="29">
        <v>0</v>
      </c>
      <c r="L292" s="21">
        <v>0</v>
      </c>
      <c r="M292" s="29">
        <v>0</v>
      </c>
      <c r="N292" s="21">
        <v>0</v>
      </c>
      <c r="O292" s="46">
        <f t="shared" si="57"/>
        <v>-2244</v>
      </c>
      <c r="P292" s="23"/>
    </row>
    <row r="293" spans="1:16">
      <c r="A293" s="1">
        <v>7504</v>
      </c>
      <c r="B293" s="20" t="s">
        <v>261</v>
      </c>
      <c r="C293" s="29">
        <v>3</v>
      </c>
      <c r="D293" s="21">
        <v>966</v>
      </c>
      <c r="E293" s="29">
        <v>0</v>
      </c>
      <c r="F293" s="21">
        <v>0</v>
      </c>
      <c r="G293" s="29">
        <v>-1</v>
      </c>
      <c r="H293" s="21">
        <v>-58</v>
      </c>
      <c r="I293" s="29">
        <v>-33</v>
      </c>
      <c r="J293" s="21">
        <v>-1947</v>
      </c>
      <c r="K293" s="29">
        <v>1</v>
      </c>
      <c r="L293" s="21">
        <v>2831</v>
      </c>
      <c r="M293" s="49">
        <v>0</v>
      </c>
      <c r="N293" s="21">
        <v>0</v>
      </c>
      <c r="O293" s="46">
        <f t="shared" si="57"/>
        <v>1792</v>
      </c>
      <c r="P293" s="23"/>
    </row>
    <row r="294" spans="1:16">
      <c r="A294" s="1">
        <v>7505</v>
      </c>
      <c r="B294" s="20" t="s">
        <v>262</v>
      </c>
      <c r="C294" s="29">
        <v>-3</v>
      </c>
      <c r="D294" s="21">
        <v>-966</v>
      </c>
      <c r="E294" s="29">
        <v>1</v>
      </c>
      <c r="F294" s="21">
        <v>333</v>
      </c>
      <c r="G294" s="29">
        <v>-2</v>
      </c>
      <c r="H294" s="21">
        <v>-116</v>
      </c>
      <c r="I294" s="29">
        <v>-6</v>
      </c>
      <c r="J294" s="21">
        <v>-354</v>
      </c>
      <c r="K294" s="29">
        <v>-5</v>
      </c>
      <c r="L294" s="51">
        <v>-14155</v>
      </c>
      <c r="M294" s="29">
        <v>0</v>
      </c>
      <c r="N294" s="53">
        <v>0</v>
      </c>
      <c r="O294" s="46">
        <f t="shared" si="57"/>
        <v>-15258</v>
      </c>
      <c r="P294" s="23"/>
    </row>
    <row r="295" spans="1:16">
      <c r="A295" s="1">
        <v>7598</v>
      </c>
      <c r="B295" s="20"/>
      <c r="C295" s="48">
        <f t="shared" ref="C295:O295" si="58">SUM(C290:C294)</f>
        <v>-18</v>
      </c>
      <c r="D295" s="24">
        <f t="shared" si="58"/>
        <v>-5796</v>
      </c>
      <c r="E295" s="48">
        <f t="shared" si="58"/>
        <v>1</v>
      </c>
      <c r="F295" s="24">
        <f t="shared" si="58"/>
        <v>333</v>
      </c>
      <c r="G295" s="48">
        <f t="shared" si="58"/>
        <v>-4</v>
      </c>
      <c r="H295" s="24">
        <f t="shared" si="58"/>
        <v>-232</v>
      </c>
      <c r="I295" s="48">
        <f t="shared" si="58"/>
        <v>-178</v>
      </c>
      <c r="J295" s="24">
        <f t="shared" si="58"/>
        <v>-10752</v>
      </c>
      <c r="K295" s="48">
        <f>SUM(K290:K294)</f>
        <v>-4</v>
      </c>
      <c r="L295" s="24">
        <f>SUM(L290:L294)</f>
        <v>-11324</v>
      </c>
      <c r="M295" s="48">
        <f>SUM(M290:M294)</f>
        <v>-1</v>
      </c>
      <c r="N295" s="24">
        <f t="shared" si="58"/>
        <v>-17903</v>
      </c>
      <c r="O295" s="48">
        <f t="shared" si="58"/>
        <v>-45674</v>
      </c>
      <c r="P295" s="23"/>
    </row>
    <row r="296" spans="1:16">
      <c r="A296" s="1">
        <v>7599</v>
      </c>
      <c r="B296" s="20" t="s">
        <v>263</v>
      </c>
      <c r="C296" s="22">
        <f>+'[1]нови натури МОН'!D293</f>
        <v>0</v>
      </c>
      <c r="D296" s="21">
        <f t="shared" si="53"/>
        <v>0</v>
      </c>
      <c r="E296" s="29">
        <f>+'[1]нови натури МОН'!J293</f>
        <v>0</v>
      </c>
      <c r="F296" s="21">
        <f t="shared" si="54"/>
        <v>0</v>
      </c>
      <c r="G296" s="29">
        <f>+'[1]нови натури МОН'!M293</f>
        <v>0</v>
      </c>
      <c r="H296" s="21"/>
      <c r="I296" s="22"/>
      <c r="J296" s="21"/>
      <c r="K296" s="29"/>
      <c r="L296" s="51"/>
      <c r="M296" s="29">
        <v>0</v>
      </c>
      <c r="N296" s="53">
        <v>0</v>
      </c>
      <c r="O296" s="46">
        <f t="shared" ref="O296:O307" si="59">N296+L296+J296+H296+F296+D296</f>
        <v>0</v>
      </c>
      <c r="P296" s="23"/>
    </row>
    <row r="297" spans="1:16">
      <c r="A297" s="1">
        <v>7601</v>
      </c>
      <c r="B297" s="20" t="s">
        <v>264</v>
      </c>
      <c r="C297" s="29">
        <v>-13</v>
      </c>
      <c r="D297" s="21">
        <v>-4186</v>
      </c>
      <c r="E297" s="29">
        <v>0</v>
      </c>
      <c r="F297" s="21">
        <v>0</v>
      </c>
      <c r="G297" s="29">
        <v>-18</v>
      </c>
      <c r="H297" s="21">
        <v>-1044</v>
      </c>
      <c r="I297" s="29">
        <v>-29</v>
      </c>
      <c r="J297" s="21">
        <v>-1711</v>
      </c>
      <c r="K297" s="29">
        <v>19</v>
      </c>
      <c r="L297" s="21">
        <v>53789</v>
      </c>
      <c r="M297" s="45">
        <v>0</v>
      </c>
      <c r="N297" s="21">
        <v>0</v>
      </c>
      <c r="O297" s="46">
        <f t="shared" si="59"/>
        <v>46848</v>
      </c>
      <c r="P297" s="23"/>
    </row>
    <row r="298" spans="1:16">
      <c r="A298" s="1">
        <v>7602</v>
      </c>
      <c r="B298" s="20" t="s">
        <v>265</v>
      </c>
      <c r="C298" s="29">
        <v>1</v>
      </c>
      <c r="D298" s="21">
        <v>322</v>
      </c>
      <c r="E298" s="29">
        <v>0</v>
      </c>
      <c r="F298" s="21">
        <v>0</v>
      </c>
      <c r="G298" s="29">
        <v>4</v>
      </c>
      <c r="H298" s="21">
        <v>232</v>
      </c>
      <c r="I298" s="29">
        <v>-10</v>
      </c>
      <c r="J298" s="21">
        <v>-590</v>
      </c>
      <c r="K298" s="29">
        <v>-3</v>
      </c>
      <c r="L298" s="21">
        <v>-8493</v>
      </c>
      <c r="M298" s="29">
        <v>0</v>
      </c>
      <c r="N298" s="21">
        <v>0</v>
      </c>
      <c r="O298" s="46">
        <f t="shared" si="59"/>
        <v>-8529</v>
      </c>
      <c r="P298" s="23"/>
    </row>
    <row r="299" spans="1:16">
      <c r="A299" s="1">
        <v>7603</v>
      </c>
      <c r="B299" s="20" t="s">
        <v>266</v>
      </c>
      <c r="C299" s="29">
        <v>18</v>
      </c>
      <c r="D299" s="21">
        <v>5796</v>
      </c>
      <c r="E299" s="29">
        <v>0</v>
      </c>
      <c r="F299" s="21">
        <v>0</v>
      </c>
      <c r="G299" s="29">
        <v>-7</v>
      </c>
      <c r="H299" s="21">
        <v>-406</v>
      </c>
      <c r="I299" s="29">
        <v>3</v>
      </c>
      <c r="J299" s="21">
        <v>177</v>
      </c>
      <c r="K299" s="29">
        <v>0</v>
      </c>
      <c r="L299" s="21">
        <v>0</v>
      </c>
      <c r="M299" s="29">
        <v>0</v>
      </c>
      <c r="N299" s="21">
        <v>0</v>
      </c>
      <c r="O299" s="46">
        <f t="shared" si="59"/>
        <v>5567</v>
      </c>
      <c r="P299" s="23"/>
    </row>
    <row r="300" spans="1:16">
      <c r="A300" s="1">
        <v>7604</v>
      </c>
      <c r="B300" s="20" t="s">
        <v>267</v>
      </c>
      <c r="C300" s="29">
        <v>-12</v>
      </c>
      <c r="D300" s="21">
        <v>-7500</v>
      </c>
      <c r="E300" s="29">
        <v>0</v>
      </c>
      <c r="F300" s="21">
        <v>0</v>
      </c>
      <c r="G300" s="29">
        <v>0</v>
      </c>
      <c r="H300" s="21">
        <v>0</v>
      </c>
      <c r="I300" s="29">
        <v>-9</v>
      </c>
      <c r="J300" s="21">
        <v>-576</v>
      </c>
      <c r="K300" s="29">
        <v>0</v>
      </c>
      <c r="L300" s="21">
        <v>0</v>
      </c>
      <c r="M300" s="29">
        <v>0</v>
      </c>
      <c r="N300" s="21">
        <v>0</v>
      </c>
      <c r="O300" s="46">
        <f t="shared" si="59"/>
        <v>-8076</v>
      </c>
      <c r="P300" s="23"/>
    </row>
    <row r="301" spans="1:16">
      <c r="A301" s="1">
        <v>7605</v>
      </c>
      <c r="B301" s="20" t="s">
        <v>268</v>
      </c>
      <c r="C301" s="29">
        <v>-2</v>
      </c>
      <c r="D301" s="21">
        <v>-644</v>
      </c>
      <c r="E301" s="29">
        <v>0</v>
      </c>
      <c r="F301" s="21">
        <v>0</v>
      </c>
      <c r="G301" s="29">
        <v>0</v>
      </c>
      <c r="H301" s="21">
        <v>0</v>
      </c>
      <c r="I301" s="29">
        <v>-11</v>
      </c>
      <c r="J301" s="21">
        <v>-649</v>
      </c>
      <c r="K301" s="29">
        <v>0</v>
      </c>
      <c r="L301" s="21">
        <v>0</v>
      </c>
      <c r="M301" s="29">
        <v>0</v>
      </c>
      <c r="N301" s="21">
        <v>0</v>
      </c>
      <c r="O301" s="46">
        <f t="shared" si="59"/>
        <v>-1293</v>
      </c>
      <c r="P301" s="23"/>
    </row>
    <row r="302" spans="1:16">
      <c r="A302" s="1">
        <v>7606</v>
      </c>
      <c r="B302" s="20" t="s">
        <v>269</v>
      </c>
      <c r="C302" s="29">
        <v>-7</v>
      </c>
      <c r="D302" s="21">
        <v>-2254</v>
      </c>
      <c r="E302" s="29">
        <v>-8</v>
      </c>
      <c r="F302" s="21">
        <v>-2664</v>
      </c>
      <c r="G302" s="29">
        <v>0</v>
      </c>
      <c r="H302" s="21">
        <v>0</v>
      </c>
      <c r="I302" s="29">
        <v>13</v>
      </c>
      <c r="J302" s="21">
        <v>767</v>
      </c>
      <c r="K302" s="29">
        <v>0</v>
      </c>
      <c r="L302" s="21">
        <v>0</v>
      </c>
      <c r="M302" s="29">
        <v>0</v>
      </c>
      <c r="N302" s="21">
        <v>0</v>
      </c>
      <c r="O302" s="46">
        <f t="shared" si="59"/>
        <v>-4151</v>
      </c>
      <c r="P302" s="23"/>
    </row>
    <row r="303" spans="1:16">
      <c r="A303" s="1">
        <v>7607</v>
      </c>
      <c r="B303" s="20" t="s">
        <v>270</v>
      </c>
      <c r="C303" s="29">
        <v>13</v>
      </c>
      <c r="D303" s="21">
        <v>4186</v>
      </c>
      <c r="E303" s="29">
        <v>0</v>
      </c>
      <c r="F303" s="21">
        <v>0</v>
      </c>
      <c r="G303" s="29">
        <v>-13</v>
      </c>
      <c r="H303" s="21">
        <v>-754</v>
      </c>
      <c r="I303" s="29">
        <v>-15</v>
      </c>
      <c r="J303" s="21">
        <v>-885</v>
      </c>
      <c r="K303" s="29">
        <v>0</v>
      </c>
      <c r="L303" s="21">
        <v>0</v>
      </c>
      <c r="M303" s="29">
        <v>0</v>
      </c>
      <c r="N303" s="21">
        <v>0</v>
      </c>
      <c r="O303" s="46">
        <f t="shared" si="59"/>
        <v>2547</v>
      </c>
      <c r="P303" s="23"/>
    </row>
    <row r="304" spans="1:16">
      <c r="A304" s="1">
        <v>7608</v>
      </c>
      <c r="B304" s="20" t="s">
        <v>271</v>
      </c>
      <c r="C304" s="29">
        <v>-5</v>
      </c>
      <c r="D304" s="21">
        <v>-1610</v>
      </c>
      <c r="E304" s="29">
        <v>0</v>
      </c>
      <c r="F304" s="21">
        <v>0</v>
      </c>
      <c r="G304" s="29">
        <v>0</v>
      </c>
      <c r="H304" s="21">
        <v>0</v>
      </c>
      <c r="I304" s="29">
        <v>-20</v>
      </c>
      <c r="J304" s="21">
        <v>-1180</v>
      </c>
      <c r="K304" s="29">
        <v>0</v>
      </c>
      <c r="L304" s="21">
        <v>0</v>
      </c>
      <c r="M304" s="29">
        <v>0</v>
      </c>
      <c r="N304" s="21">
        <v>0</v>
      </c>
      <c r="O304" s="46">
        <f t="shared" si="59"/>
        <v>-2790</v>
      </c>
      <c r="P304" s="23"/>
    </row>
    <row r="305" spans="1:16">
      <c r="A305" s="1">
        <v>7609</v>
      </c>
      <c r="B305" s="20" t="s">
        <v>272</v>
      </c>
      <c r="C305" s="29">
        <v>18</v>
      </c>
      <c r="D305" s="21">
        <v>5796</v>
      </c>
      <c r="E305" s="29">
        <v>0</v>
      </c>
      <c r="F305" s="21">
        <v>0</v>
      </c>
      <c r="G305" s="29">
        <v>-7</v>
      </c>
      <c r="H305" s="21">
        <v>-406</v>
      </c>
      <c r="I305" s="29">
        <v>-30</v>
      </c>
      <c r="J305" s="21">
        <v>-1770</v>
      </c>
      <c r="K305" s="29">
        <v>-8</v>
      </c>
      <c r="L305" s="21">
        <v>-22648</v>
      </c>
      <c r="M305" s="29">
        <v>0</v>
      </c>
      <c r="N305" s="21">
        <v>0</v>
      </c>
      <c r="O305" s="46">
        <f t="shared" si="59"/>
        <v>-19028</v>
      </c>
      <c r="P305" s="23"/>
    </row>
    <row r="306" spans="1:16">
      <c r="A306" s="1">
        <v>7610</v>
      </c>
      <c r="B306" s="20" t="s">
        <v>273</v>
      </c>
      <c r="C306" s="29">
        <v>15</v>
      </c>
      <c r="D306" s="21">
        <v>4830</v>
      </c>
      <c r="E306" s="29">
        <v>-18</v>
      </c>
      <c r="F306" s="21">
        <v>-5994</v>
      </c>
      <c r="G306" s="29">
        <v>7</v>
      </c>
      <c r="H306" s="21">
        <v>406</v>
      </c>
      <c r="I306" s="29">
        <v>-6</v>
      </c>
      <c r="J306" s="21">
        <v>-354</v>
      </c>
      <c r="K306" s="29">
        <v>12</v>
      </c>
      <c r="L306" s="21">
        <v>33972</v>
      </c>
      <c r="M306" s="49">
        <v>0</v>
      </c>
      <c r="N306" s="21">
        <v>0</v>
      </c>
      <c r="O306" s="46">
        <f t="shared" si="59"/>
        <v>32860</v>
      </c>
      <c r="P306" s="23"/>
    </row>
    <row r="307" spans="1:16">
      <c r="A307" s="1">
        <v>7611</v>
      </c>
      <c r="B307" s="20" t="s">
        <v>274</v>
      </c>
      <c r="C307" s="29">
        <v>-19</v>
      </c>
      <c r="D307" s="21">
        <v>-6118</v>
      </c>
      <c r="E307" s="29">
        <v>0</v>
      </c>
      <c r="F307" s="21">
        <v>0</v>
      </c>
      <c r="G307" s="29">
        <v>5</v>
      </c>
      <c r="H307" s="21">
        <v>290</v>
      </c>
      <c r="I307" s="29">
        <v>-80</v>
      </c>
      <c r="J307" s="21">
        <v>-4720</v>
      </c>
      <c r="K307" s="29">
        <v>-2</v>
      </c>
      <c r="L307" s="51">
        <v>-5662</v>
      </c>
      <c r="M307" s="29">
        <v>0</v>
      </c>
      <c r="N307" s="53">
        <v>0</v>
      </c>
      <c r="O307" s="46">
        <f t="shared" si="59"/>
        <v>-16210</v>
      </c>
      <c r="P307" s="23"/>
    </row>
    <row r="308" spans="1:16">
      <c r="A308" s="1">
        <v>7698</v>
      </c>
      <c r="B308" s="20"/>
      <c r="C308" s="48">
        <f t="shared" ref="C308:O308" si="60">SUM(C297:C307)</f>
        <v>7</v>
      </c>
      <c r="D308" s="24">
        <f t="shared" si="60"/>
        <v>-1382</v>
      </c>
      <c r="E308" s="48">
        <f t="shared" si="60"/>
        <v>-26</v>
      </c>
      <c r="F308" s="24">
        <f t="shared" si="60"/>
        <v>-8658</v>
      </c>
      <c r="G308" s="48">
        <f t="shared" si="60"/>
        <v>-29</v>
      </c>
      <c r="H308" s="24">
        <f t="shared" si="60"/>
        <v>-1682</v>
      </c>
      <c r="I308" s="48">
        <f t="shared" si="60"/>
        <v>-194</v>
      </c>
      <c r="J308" s="24">
        <f t="shared" si="60"/>
        <v>-11491</v>
      </c>
      <c r="K308" s="48">
        <f>SUM(K297:K307)</f>
        <v>18</v>
      </c>
      <c r="L308" s="24">
        <f>SUM(L297:L307)</f>
        <v>50958</v>
      </c>
      <c r="M308" s="48">
        <f>SUM(M297:M307)</f>
        <v>0</v>
      </c>
      <c r="N308" s="24">
        <f t="shared" si="60"/>
        <v>0</v>
      </c>
      <c r="O308" s="48">
        <f t="shared" si="60"/>
        <v>27745</v>
      </c>
      <c r="P308" s="23"/>
    </row>
    <row r="309" spans="1:16">
      <c r="A309" s="1">
        <v>7699</v>
      </c>
      <c r="B309" s="20" t="s">
        <v>275</v>
      </c>
      <c r="C309" s="22">
        <f>+'[1]нови натури МОН'!D306</f>
        <v>0</v>
      </c>
      <c r="D309" s="21">
        <f t="shared" si="53"/>
        <v>0</v>
      </c>
      <c r="E309" s="29">
        <f>+'[1]нови натури МОН'!J306</f>
        <v>0</v>
      </c>
      <c r="F309" s="21">
        <f t="shared" si="54"/>
        <v>0</v>
      </c>
      <c r="G309" s="29">
        <f>+'[1]нови натури МОН'!M306</f>
        <v>0</v>
      </c>
      <c r="H309" s="21"/>
      <c r="I309" s="22"/>
      <c r="J309" s="21"/>
      <c r="K309" s="29"/>
      <c r="L309" s="51"/>
      <c r="M309" s="29">
        <v>0</v>
      </c>
      <c r="N309" s="53">
        <v>0</v>
      </c>
      <c r="O309" s="46">
        <f t="shared" ref="O309:O319" si="61">N309+L309+J309+H309+F309+D309</f>
        <v>0</v>
      </c>
      <c r="P309" s="23"/>
    </row>
    <row r="310" spans="1:16">
      <c r="A310" s="1">
        <v>7701</v>
      </c>
      <c r="B310" s="20" t="s">
        <v>276</v>
      </c>
      <c r="C310" s="29">
        <v>-5</v>
      </c>
      <c r="D310" s="21">
        <v>-1610</v>
      </c>
      <c r="E310" s="29">
        <v>0</v>
      </c>
      <c r="F310" s="21">
        <v>0</v>
      </c>
      <c r="G310" s="29">
        <v>0</v>
      </c>
      <c r="H310" s="21">
        <v>0</v>
      </c>
      <c r="I310" s="29">
        <v>-63</v>
      </c>
      <c r="J310" s="21">
        <v>-3717</v>
      </c>
      <c r="K310" s="29">
        <v>0</v>
      </c>
      <c r="L310" s="21">
        <v>0</v>
      </c>
      <c r="M310" s="45">
        <v>0</v>
      </c>
      <c r="N310" s="21">
        <v>0</v>
      </c>
      <c r="O310" s="46">
        <f t="shared" si="61"/>
        <v>-5327</v>
      </c>
      <c r="P310" s="23"/>
    </row>
    <row r="311" spans="1:16">
      <c r="A311" s="1">
        <v>7702</v>
      </c>
      <c r="B311" s="20" t="s">
        <v>277</v>
      </c>
      <c r="C311" s="29">
        <v>6</v>
      </c>
      <c r="D311" s="21">
        <v>1932</v>
      </c>
      <c r="E311" s="29">
        <v>0</v>
      </c>
      <c r="F311" s="21">
        <v>0</v>
      </c>
      <c r="G311" s="29">
        <v>0</v>
      </c>
      <c r="H311" s="21">
        <v>0</v>
      </c>
      <c r="I311" s="29">
        <v>-30</v>
      </c>
      <c r="J311" s="21">
        <v>-1770</v>
      </c>
      <c r="K311" s="29">
        <v>0</v>
      </c>
      <c r="L311" s="21">
        <v>0</v>
      </c>
      <c r="M311" s="29">
        <v>0</v>
      </c>
      <c r="N311" s="21">
        <v>0</v>
      </c>
      <c r="O311" s="46">
        <f t="shared" si="61"/>
        <v>162</v>
      </c>
      <c r="P311" s="23"/>
    </row>
    <row r="312" spans="1:16">
      <c r="A312" s="1">
        <v>7703</v>
      </c>
      <c r="B312" s="20" t="s">
        <v>278</v>
      </c>
      <c r="C312" s="29">
        <v>-18</v>
      </c>
      <c r="D312" s="21">
        <v>-5796</v>
      </c>
      <c r="E312" s="29">
        <v>0</v>
      </c>
      <c r="F312" s="21">
        <v>0</v>
      </c>
      <c r="G312" s="29">
        <v>0</v>
      </c>
      <c r="H312" s="21">
        <v>0</v>
      </c>
      <c r="I312" s="29">
        <v>-8</v>
      </c>
      <c r="J312" s="21">
        <v>-472</v>
      </c>
      <c r="K312" s="29">
        <v>0</v>
      </c>
      <c r="L312" s="21">
        <v>0</v>
      </c>
      <c r="M312" s="29">
        <v>0</v>
      </c>
      <c r="N312" s="21">
        <v>0</v>
      </c>
      <c r="O312" s="46">
        <f t="shared" si="61"/>
        <v>-6268</v>
      </c>
      <c r="P312" s="23"/>
    </row>
    <row r="313" spans="1:16">
      <c r="A313" s="1">
        <v>7704</v>
      </c>
      <c r="B313" s="20" t="s">
        <v>279</v>
      </c>
      <c r="C313" s="29">
        <v>-25</v>
      </c>
      <c r="D313" s="21">
        <v>-8050</v>
      </c>
      <c r="E313" s="29">
        <v>0</v>
      </c>
      <c r="F313" s="21">
        <v>0</v>
      </c>
      <c r="G313" s="29">
        <v>0</v>
      </c>
      <c r="H313" s="21">
        <v>0</v>
      </c>
      <c r="I313" s="29">
        <v>3</v>
      </c>
      <c r="J313" s="21">
        <v>177</v>
      </c>
      <c r="K313" s="29">
        <v>0</v>
      </c>
      <c r="L313" s="21">
        <v>0</v>
      </c>
      <c r="M313" s="29">
        <v>0</v>
      </c>
      <c r="N313" s="21">
        <v>0</v>
      </c>
      <c r="O313" s="46">
        <f t="shared" si="61"/>
        <v>-7873</v>
      </c>
      <c r="P313" s="23"/>
    </row>
    <row r="314" spans="1:16">
      <c r="A314" s="1">
        <v>7705</v>
      </c>
      <c r="B314" s="20" t="s">
        <v>280</v>
      </c>
      <c r="C314" s="29">
        <v>9</v>
      </c>
      <c r="D314" s="21">
        <v>2898</v>
      </c>
      <c r="E314" s="29">
        <v>0</v>
      </c>
      <c r="F314" s="21">
        <v>0</v>
      </c>
      <c r="G314" s="29">
        <v>-5</v>
      </c>
      <c r="H314" s="21">
        <v>-290</v>
      </c>
      <c r="I314" s="29">
        <v>19</v>
      </c>
      <c r="J314" s="21">
        <v>1121</v>
      </c>
      <c r="K314" s="29">
        <v>3</v>
      </c>
      <c r="L314" s="21">
        <v>8493</v>
      </c>
      <c r="M314" s="29">
        <v>0</v>
      </c>
      <c r="N314" s="21">
        <v>0</v>
      </c>
      <c r="O314" s="46">
        <f t="shared" si="61"/>
        <v>12222</v>
      </c>
      <c r="P314" s="23"/>
    </row>
    <row r="315" spans="1:16">
      <c r="A315" s="1">
        <v>7706</v>
      </c>
      <c r="B315" s="20" t="s">
        <v>281</v>
      </c>
      <c r="C315" s="29">
        <v>-9</v>
      </c>
      <c r="D315" s="21">
        <v>-2898</v>
      </c>
      <c r="E315" s="29">
        <v>0</v>
      </c>
      <c r="F315" s="21">
        <v>0</v>
      </c>
      <c r="G315" s="29">
        <v>0</v>
      </c>
      <c r="H315" s="21">
        <v>0</v>
      </c>
      <c r="I315" s="29">
        <v>-34</v>
      </c>
      <c r="J315" s="21">
        <v>-2006</v>
      </c>
      <c r="K315" s="29">
        <v>0</v>
      </c>
      <c r="L315" s="21">
        <v>0</v>
      </c>
      <c r="M315" s="29">
        <v>0</v>
      </c>
      <c r="N315" s="21">
        <v>0</v>
      </c>
      <c r="O315" s="46">
        <f t="shared" si="61"/>
        <v>-4904</v>
      </c>
      <c r="P315" s="23"/>
    </row>
    <row r="316" spans="1:16">
      <c r="A316" s="1">
        <v>7707</v>
      </c>
      <c r="B316" s="20" t="s">
        <v>282</v>
      </c>
      <c r="C316" s="29">
        <v>13</v>
      </c>
      <c r="D316" s="21">
        <v>4186</v>
      </c>
      <c r="E316" s="29">
        <v>0</v>
      </c>
      <c r="F316" s="21">
        <v>0</v>
      </c>
      <c r="G316" s="29">
        <v>0</v>
      </c>
      <c r="H316" s="21">
        <v>0</v>
      </c>
      <c r="I316" s="29">
        <v>-20</v>
      </c>
      <c r="J316" s="21">
        <v>-1180</v>
      </c>
      <c r="K316" s="29">
        <v>0</v>
      </c>
      <c r="L316" s="21">
        <v>0</v>
      </c>
      <c r="M316" s="29">
        <v>0</v>
      </c>
      <c r="N316" s="21">
        <v>0</v>
      </c>
      <c r="O316" s="46">
        <f t="shared" si="61"/>
        <v>3006</v>
      </c>
      <c r="P316" s="23"/>
    </row>
    <row r="317" spans="1:16">
      <c r="A317" s="1">
        <v>7708</v>
      </c>
      <c r="B317" s="20" t="s">
        <v>283</v>
      </c>
      <c r="C317" s="29">
        <v>-14</v>
      </c>
      <c r="D317" s="21">
        <v>-4508</v>
      </c>
      <c r="E317" s="29">
        <v>0</v>
      </c>
      <c r="F317" s="21">
        <v>0</v>
      </c>
      <c r="G317" s="29">
        <v>0</v>
      </c>
      <c r="H317" s="21">
        <v>0</v>
      </c>
      <c r="I317" s="29">
        <v>-9</v>
      </c>
      <c r="J317" s="21">
        <v>-531</v>
      </c>
      <c r="K317" s="29">
        <v>6</v>
      </c>
      <c r="L317" s="21">
        <v>16986</v>
      </c>
      <c r="M317" s="29">
        <v>0</v>
      </c>
      <c r="N317" s="21">
        <v>0</v>
      </c>
      <c r="O317" s="46">
        <f t="shared" si="61"/>
        <v>11947</v>
      </c>
      <c r="P317" s="23"/>
    </row>
    <row r="318" spans="1:16">
      <c r="A318" s="1">
        <v>7709</v>
      </c>
      <c r="B318" s="20" t="s">
        <v>284</v>
      </c>
      <c r="C318" s="29">
        <v>5</v>
      </c>
      <c r="D318" s="21">
        <v>1610</v>
      </c>
      <c r="E318" s="29">
        <v>0</v>
      </c>
      <c r="F318" s="21">
        <v>0</v>
      </c>
      <c r="G318" s="29">
        <v>0</v>
      </c>
      <c r="H318" s="21">
        <v>0</v>
      </c>
      <c r="I318" s="29">
        <v>-1</v>
      </c>
      <c r="J318" s="21">
        <v>-64</v>
      </c>
      <c r="K318" s="29">
        <v>0</v>
      </c>
      <c r="L318" s="21">
        <v>0</v>
      </c>
      <c r="M318" s="49">
        <v>0</v>
      </c>
      <c r="N318" s="21">
        <v>0</v>
      </c>
      <c r="O318" s="46">
        <f t="shared" si="61"/>
        <v>1546</v>
      </c>
      <c r="P318" s="23"/>
    </row>
    <row r="319" spans="1:16">
      <c r="A319" s="1">
        <v>7710</v>
      </c>
      <c r="B319" s="20" t="s">
        <v>285</v>
      </c>
      <c r="C319" s="29">
        <v>-43</v>
      </c>
      <c r="D319" s="21">
        <v>-13846</v>
      </c>
      <c r="E319" s="29">
        <v>0</v>
      </c>
      <c r="F319" s="21">
        <v>0</v>
      </c>
      <c r="G319" s="29">
        <v>5</v>
      </c>
      <c r="H319" s="21">
        <v>290</v>
      </c>
      <c r="I319" s="29">
        <v>-68</v>
      </c>
      <c r="J319" s="21">
        <v>-4012</v>
      </c>
      <c r="K319" s="29">
        <v>0</v>
      </c>
      <c r="L319" s="51">
        <v>0</v>
      </c>
      <c r="M319" s="29">
        <v>0</v>
      </c>
      <c r="N319" s="53">
        <v>0</v>
      </c>
      <c r="O319" s="46">
        <f t="shared" si="61"/>
        <v>-17568</v>
      </c>
      <c r="P319" s="23"/>
    </row>
    <row r="320" spans="1:16">
      <c r="A320" s="1">
        <v>7798</v>
      </c>
      <c r="B320" s="20"/>
      <c r="C320" s="48">
        <f t="shared" ref="C320:N320" si="62">SUM(C310:C319)</f>
        <v>-81</v>
      </c>
      <c r="D320" s="24">
        <f t="shared" si="62"/>
        <v>-26082</v>
      </c>
      <c r="E320" s="48">
        <f t="shared" si="62"/>
        <v>0</v>
      </c>
      <c r="F320" s="24">
        <f t="shared" si="62"/>
        <v>0</v>
      </c>
      <c r="G320" s="48">
        <f t="shared" si="62"/>
        <v>0</v>
      </c>
      <c r="H320" s="24">
        <f t="shared" si="62"/>
        <v>0</v>
      </c>
      <c r="I320" s="48">
        <f t="shared" si="62"/>
        <v>-211</v>
      </c>
      <c r="J320" s="24">
        <f t="shared" si="62"/>
        <v>-12454</v>
      </c>
      <c r="K320" s="48">
        <f>SUM(K310:K319)</f>
        <v>9</v>
      </c>
      <c r="L320" s="24">
        <f>SUM(L310:L319)</f>
        <v>25479</v>
      </c>
      <c r="M320" s="48">
        <f>SUM(M310:M319)</f>
        <v>0</v>
      </c>
      <c r="N320" s="24">
        <f t="shared" si="62"/>
        <v>0</v>
      </c>
      <c r="O320" s="48">
        <f>SUM(O310:O319)</f>
        <v>-13057</v>
      </c>
      <c r="P320" s="23"/>
    </row>
    <row r="321" spans="1:16">
      <c r="A321" s="1">
        <v>7799</v>
      </c>
      <c r="B321" s="20" t="s">
        <v>286</v>
      </c>
      <c r="C321" s="22">
        <f>+'[1]нови натури МОН'!D318</f>
        <v>0</v>
      </c>
      <c r="D321" s="21">
        <f t="shared" si="53"/>
        <v>0</v>
      </c>
      <c r="E321" s="29">
        <f>+'[1]нови натури МОН'!J318</f>
        <v>0</v>
      </c>
      <c r="F321" s="21">
        <f t="shared" si="54"/>
        <v>0</v>
      </c>
      <c r="G321" s="29">
        <f>+'[1]нови натури МОН'!M318</f>
        <v>0</v>
      </c>
      <c r="H321" s="21"/>
      <c r="I321" s="22"/>
      <c r="J321" s="21"/>
      <c r="K321" s="29"/>
      <c r="L321" s="51"/>
      <c r="M321" s="29">
        <v>0</v>
      </c>
      <c r="N321" s="53">
        <v>0</v>
      </c>
      <c r="O321" s="46">
        <f t="shared" ref="O321:O326" si="63">N321+L321+J321+H321+F321+D321</f>
        <v>0</v>
      </c>
      <c r="P321" s="23"/>
    </row>
    <row r="322" spans="1:16">
      <c r="A322" s="1">
        <v>7801</v>
      </c>
      <c r="B322" s="20" t="s">
        <v>287</v>
      </c>
      <c r="C322" s="29">
        <v>5</v>
      </c>
      <c r="D322" s="21">
        <v>1610</v>
      </c>
      <c r="E322" s="29">
        <v>0</v>
      </c>
      <c r="F322" s="21">
        <v>0</v>
      </c>
      <c r="G322" s="29">
        <v>0</v>
      </c>
      <c r="H322" s="21">
        <v>0</v>
      </c>
      <c r="I322" s="29">
        <v>11</v>
      </c>
      <c r="J322" s="21">
        <v>704</v>
      </c>
      <c r="K322" s="29">
        <v>0</v>
      </c>
      <c r="L322" s="21">
        <v>0</v>
      </c>
      <c r="M322" s="45">
        <v>0</v>
      </c>
      <c r="N322" s="21">
        <v>0</v>
      </c>
      <c r="O322" s="46">
        <f t="shared" si="63"/>
        <v>2314</v>
      </c>
      <c r="P322" s="23"/>
    </row>
    <row r="323" spans="1:16">
      <c r="A323" s="1">
        <v>7802</v>
      </c>
      <c r="B323" s="20" t="s">
        <v>288</v>
      </c>
      <c r="C323" s="29">
        <v>18</v>
      </c>
      <c r="D323" s="21">
        <v>5796</v>
      </c>
      <c r="E323" s="29">
        <v>0</v>
      </c>
      <c r="F323" s="21">
        <v>0</v>
      </c>
      <c r="G323" s="29">
        <v>1</v>
      </c>
      <c r="H323" s="21">
        <v>58</v>
      </c>
      <c r="I323" s="29">
        <v>-21</v>
      </c>
      <c r="J323" s="21">
        <v>-1239</v>
      </c>
      <c r="K323" s="29">
        <v>-5</v>
      </c>
      <c r="L323" s="21">
        <v>-14155</v>
      </c>
      <c r="M323" s="29">
        <v>0</v>
      </c>
      <c r="N323" s="21">
        <v>0</v>
      </c>
      <c r="O323" s="46">
        <f t="shared" si="63"/>
        <v>-9540</v>
      </c>
      <c r="P323" s="23"/>
    </row>
    <row r="324" spans="1:16">
      <c r="A324" s="1">
        <v>7803</v>
      </c>
      <c r="B324" s="20" t="s">
        <v>289</v>
      </c>
      <c r="C324" s="29">
        <v>-5</v>
      </c>
      <c r="D324" s="21">
        <v>-1610</v>
      </c>
      <c r="E324" s="29">
        <v>0</v>
      </c>
      <c r="F324" s="21">
        <v>0</v>
      </c>
      <c r="G324" s="29">
        <v>-31</v>
      </c>
      <c r="H324" s="21">
        <v>-1798</v>
      </c>
      <c r="I324" s="29">
        <v>-37</v>
      </c>
      <c r="J324" s="21">
        <v>-2183</v>
      </c>
      <c r="K324" s="29">
        <v>2</v>
      </c>
      <c r="L324" s="21">
        <v>5662</v>
      </c>
      <c r="M324" s="29">
        <v>0</v>
      </c>
      <c r="N324" s="21">
        <v>0</v>
      </c>
      <c r="O324" s="46">
        <f t="shared" si="63"/>
        <v>71</v>
      </c>
      <c r="P324" s="23"/>
    </row>
    <row r="325" spans="1:16">
      <c r="A325" s="1">
        <v>7804</v>
      </c>
      <c r="B325" s="20" t="s">
        <v>290</v>
      </c>
      <c r="C325" s="29">
        <v>-16</v>
      </c>
      <c r="D325" s="21">
        <v>-5152</v>
      </c>
      <c r="E325" s="29">
        <v>0</v>
      </c>
      <c r="F325" s="21">
        <v>0</v>
      </c>
      <c r="G325" s="29">
        <v>-3</v>
      </c>
      <c r="H325" s="21">
        <v>-174</v>
      </c>
      <c r="I325" s="29">
        <v>28</v>
      </c>
      <c r="J325" s="21">
        <v>1652</v>
      </c>
      <c r="K325" s="29">
        <v>0</v>
      </c>
      <c r="L325" s="21">
        <v>0</v>
      </c>
      <c r="M325" s="29">
        <v>0</v>
      </c>
      <c r="N325" s="21">
        <v>0</v>
      </c>
      <c r="O325" s="46">
        <f t="shared" si="63"/>
        <v>-3674</v>
      </c>
      <c r="P325" s="23"/>
    </row>
    <row r="326" spans="1:16">
      <c r="A326" s="1">
        <v>7805</v>
      </c>
      <c r="B326" s="20" t="s">
        <v>291</v>
      </c>
      <c r="C326" s="29">
        <v>4</v>
      </c>
      <c r="D326" s="21">
        <v>1288</v>
      </c>
      <c r="E326" s="29">
        <v>0</v>
      </c>
      <c r="F326" s="21">
        <v>0</v>
      </c>
      <c r="G326" s="29">
        <v>50</v>
      </c>
      <c r="H326" s="21">
        <v>2900</v>
      </c>
      <c r="I326" s="29">
        <v>-135</v>
      </c>
      <c r="J326" s="21">
        <v>-7965</v>
      </c>
      <c r="K326" s="29">
        <v>-25</v>
      </c>
      <c r="L326" s="21">
        <v>-70775</v>
      </c>
      <c r="M326" s="49">
        <v>0</v>
      </c>
      <c r="N326" s="21">
        <v>0</v>
      </c>
      <c r="O326" s="46">
        <f t="shared" si="63"/>
        <v>-74552</v>
      </c>
      <c r="P326" s="23"/>
    </row>
    <row r="327" spans="1:16">
      <c r="B327" s="20"/>
      <c r="C327" s="48">
        <f t="shared" ref="C327:O327" si="64">SUM(C322:C326)</f>
        <v>6</v>
      </c>
      <c r="D327" s="24">
        <f t="shared" si="64"/>
        <v>1932</v>
      </c>
      <c r="E327" s="48">
        <f t="shared" si="64"/>
        <v>0</v>
      </c>
      <c r="F327" s="24">
        <f t="shared" si="64"/>
        <v>0</v>
      </c>
      <c r="G327" s="24">
        <f t="shared" si="64"/>
        <v>17</v>
      </c>
      <c r="H327" s="24">
        <f t="shared" si="64"/>
        <v>986</v>
      </c>
      <c r="I327" s="48">
        <f t="shared" si="64"/>
        <v>-154</v>
      </c>
      <c r="J327" s="24">
        <f t="shared" si="64"/>
        <v>-9031</v>
      </c>
      <c r="K327" s="24">
        <f>SUM(K322:K326)</f>
        <v>-28</v>
      </c>
      <c r="L327" s="24">
        <f>SUM(L322:L326)</f>
        <v>-79268</v>
      </c>
      <c r="M327" s="24">
        <f>SUM(M322:M326)</f>
        <v>0</v>
      </c>
      <c r="N327" s="24">
        <f>SUM(N322:N326)</f>
        <v>0</v>
      </c>
      <c r="O327" s="24">
        <f t="shared" si="64"/>
        <v>-85381</v>
      </c>
      <c r="P327" s="23"/>
    </row>
    <row r="328" spans="1:16" s="30" customFormat="1" ht="46.5" customHeight="1" thickBot="1">
      <c r="B328" s="31" t="s">
        <v>292</v>
      </c>
      <c r="C328" s="50">
        <f>C24+C39+C53+C65+C78+C90+C96+C106+C115+C126+C136+C149+C163+C171+C184+C204+C213+C223+C232+C238+C250+C251+C275+C288+C295+C308+C320+C327</f>
        <v>-988</v>
      </c>
      <c r="D328" s="32">
        <f t="shared" ref="D328:L328" si="65">D24+D39+D53+D65+D78+D90+D96+D106+D115+D126+D136+D149+D163+D171+D184+D204+D213+D223+D232+D238+D250+D251+D275+D288+D295+D308+D320+D327</f>
        <v>-292987</v>
      </c>
      <c r="E328" s="50">
        <f t="shared" si="65"/>
        <v>-59</v>
      </c>
      <c r="F328" s="32">
        <f t="shared" si="65"/>
        <v>-19647</v>
      </c>
      <c r="G328" s="32">
        <f>G24+G39+G53+G65+G78+G90+G96+G106+G115+G126+G136+G149+G163+G171+G184+G204+G213+G223+G232+G238+G250+G251+G275+G288+G295+G308+G320+G327</f>
        <v>-919</v>
      </c>
      <c r="H328" s="32">
        <f t="shared" si="65"/>
        <v>-53302</v>
      </c>
      <c r="I328" s="50">
        <f t="shared" si="65"/>
        <v>-423</v>
      </c>
      <c r="J328" s="32">
        <f t="shared" si="65"/>
        <v>-27437</v>
      </c>
      <c r="K328" s="32">
        <f t="shared" si="65"/>
        <v>-257</v>
      </c>
      <c r="L328" s="32">
        <f t="shared" si="65"/>
        <v>-727567</v>
      </c>
      <c r="M328" s="32">
        <f>M24+M39+M53+M65+M78+M90+M96+M106+M115+M126+M136+M149+M163+M171+M184+M204+M213+M223+M232+M238+M250+M251+M275+M288+M295+M308+M320+M327</f>
        <v>0</v>
      </c>
      <c r="N328" s="32">
        <f>N24+N39+N53+N65+N78+N90+N96+N106+N115+N126+N136+N149+N163+N171+N184+N204+N213+N223+N232+N238+N250+N251+N275+N288+N295+N308+N320+N327</f>
        <v>0</v>
      </c>
      <c r="O328" s="33">
        <f>O24+O39+O53+O65+O78+O90+O96+O106+O115+O126+O136+O149+O163+O171+O184+O204+O213+O223+O232+O238+O250+O251+O275+O288+O295+O308+O320+O327</f>
        <v>-1120940</v>
      </c>
      <c r="P328" s="23"/>
    </row>
    <row r="329" spans="1:16" ht="16.5" thickTop="1">
      <c r="B329" s="34"/>
      <c r="C329" s="35"/>
      <c r="D329" s="35"/>
      <c r="E329" s="35"/>
      <c r="F329" s="35"/>
      <c r="G329" s="35"/>
      <c r="H329" s="35"/>
      <c r="I329" s="35"/>
      <c r="J329" s="36"/>
      <c r="K329" s="35"/>
      <c r="L329" s="35"/>
      <c r="M329" s="35"/>
      <c r="N329" s="37"/>
      <c r="O329" s="19"/>
    </row>
    <row r="330" spans="1:16"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</row>
    <row r="331" spans="1:16"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</row>
    <row r="332" spans="1:16" ht="31.15" customHeight="1">
      <c r="D332" s="4"/>
      <c r="J332" s="4"/>
      <c r="N332" s="19"/>
      <c r="O332" s="19"/>
    </row>
    <row r="333" spans="1:16">
      <c r="C333" s="7"/>
      <c r="H333" s="19"/>
      <c r="I333" s="7"/>
      <c r="J333" s="7"/>
    </row>
    <row r="334" spans="1:16">
      <c r="C334" s="7"/>
      <c r="H334" s="19"/>
      <c r="I334" s="7"/>
      <c r="J334" s="7"/>
      <c r="L334" s="19"/>
    </row>
    <row r="335" spans="1:16">
      <c r="C335" s="19"/>
      <c r="I335" s="19"/>
      <c r="J335" s="19"/>
    </row>
    <row r="336" spans="1:16">
      <c r="D336" s="19"/>
      <c r="E336" s="19"/>
      <c r="F336" s="19"/>
      <c r="H336" s="19"/>
      <c r="J336" s="19"/>
      <c r="L336" s="19"/>
    </row>
    <row r="337" spans="2:2">
      <c r="B337" s="1"/>
    </row>
    <row r="338" spans="2:2">
      <c r="B338" s="1"/>
    </row>
    <row r="339" spans="2:2">
      <c r="B339" s="1"/>
    </row>
    <row r="340" spans="2:2">
      <c r="B340" s="1"/>
    </row>
    <row r="341" spans="2:2">
      <c r="B341" s="1"/>
    </row>
    <row r="342" spans="2:2">
      <c r="B342" s="1"/>
    </row>
  </sheetData>
  <mergeCells count="8">
    <mergeCell ref="O5:O8"/>
    <mergeCell ref="G6:H7"/>
    <mergeCell ref="I6:J7"/>
    <mergeCell ref="C6:D7"/>
    <mergeCell ref="E6:F7"/>
    <mergeCell ref="C5:J5"/>
    <mergeCell ref="K5:L7"/>
    <mergeCell ref="M5:N7"/>
  </mergeCells>
  <conditionalFormatting sqref="J4:L4">
    <cfRule type="cellIs" dxfId="3" priority="6" stopIfTrue="1" operator="greaterThan">
      <formula>0</formula>
    </cfRule>
  </conditionalFormatting>
  <conditionalFormatting sqref="C4:D4 G4:H4">
    <cfRule type="cellIs" dxfId="2" priority="5" stopIfTrue="1" operator="greaterThan">
      <formula>0</formula>
    </cfRule>
  </conditionalFormatting>
  <conditionalFormatting sqref="E4:F4">
    <cfRule type="cellIs" dxfId="1" priority="4" stopIfTrue="1" operator="greaterThan">
      <formula>0</formula>
    </cfRule>
  </conditionalFormatting>
  <conditionalFormatting sqref="I4">
    <cfRule type="cellIs" dxfId="0" priority="3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ФО-39 Приложение</vt:lpstr>
      <vt:lpstr>Разшифровка</vt:lpstr>
      <vt:lpstr>'ФО-39 Приложение'!Print_Area</vt:lpstr>
      <vt:lpstr>'ФО-39 Приложение'!Print_Titles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Петрова</dc:creator>
  <cp:lastModifiedBy>Ана Василева</cp:lastModifiedBy>
  <cp:lastPrinted>2024-06-20T13:03:47Z</cp:lastPrinted>
  <dcterms:created xsi:type="dcterms:W3CDTF">2024-06-12T11:17:24Z</dcterms:created>
  <dcterms:modified xsi:type="dcterms:W3CDTF">2024-06-20T13:40:52Z</dcterms:modified>
</cp:coreProperties>
</file>