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2021-2027\2024\042024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info_EUR_BUL'!$A$1:$M$19</definedName>
  </definedNames>
  <calcPr calcId="162913"/>
</workbook>
</file>

<file path=xl/calcChain.xml><?xml version="1.0" encoding="utf-8"?>
<calcChain xmlns="http://schemas.openxmlformats.org/spreadsheetml/2006/main">
  <c r="L15" i="5" l="1"/>
  <c r="J8" i="5" l="1"/>
  <c r="I8" i="5"/>
  <c r="F13" i="5"/>
  <c r="M17" i="5" l="1"/>
  <c r="K17" i="5"/>
  <c r="H17" i="5"/>
  <c r="E17" i="5"/>
  <c r="K16" i="5"/>
  <c r="H16" i="5"/>
  <c r="E16" i="5"/>
  <c r="M15" i="5"/>
  <c r="K15" i="5"/>
  <c r="H15" i="5"/>
  <c r="E15" i="5"/>
  <c r="K14" i="5"/>
  <c r="H14" i="5"/>
  <c r="E14" i="5"/>
  <c r="K13" i="5"/>
  <c r="H13" i="5"/>
  <c r="E13" i="5"/>
  <c r="K12" i="5"/>
  <c r="H12" i="5"/>
  <c r="E12" i="5"/>
  <c r="K11" i="5"/>
  <c r="H11" i="5"/>
  <c r="E11" i="5"/>
  <c r="K10" i="5"/>
  <c r="H10" i="5"/>
  <c r="E10" i="5"/>
  <c r="E8" i="5" s="1"/>
  <c r="K9" i="5"/>
  <c r="H9" i="5"/>
  <c r="H8" i="5" s="1"/>
  <c r="E9" i="5"/>
  <c r="M8" i="5"/>
  <c r="L8" i="5"/>
  <c r="G8" i="5"/>
  <c r="F8" i="5"/>
  <c r="D8" i="5"/>
  <c r="C8" i="5"/>
  <c r="K7" i="5"/>
  <c r="H7" i="5"/>
  <c r="E7" i="5"/>
  <c r="E5" i="5" s="1"/>
  <c r="K6" i="5"/>
  <c r="K5" i="5" s="1"/>
  <c r="H6" i="5"/>
  <c r="E6" i="5"/>
  <c r="M5" i="5"/>
  <c r="L5" i="5"/>
  <c r="J5" i="5"/>
  <c r="I5" i="5"/>
  <c r="H5" i="5"/>
  <c r="G5" i="5"/>
  <c r="F5" i="5"/>
  <c r="D5" i="5"/>
  <c r="C5" i="5"/>
  <c r="K8" i="5" l="1"/>
  <c r="C18" i="5"/>
  <c r="E18" i="5" s="1"/>
  <c r="J18" i="5"/>
  <c r="L18" i="5"/>
  <c r="F18" i="5"/>
  <c r="D18" i="5"/>
  <c r="M18" i="5"/>
  <c r="I18" i="5"/>
  <c r="G18" i="5"/>
  <c r="H18" i="5" l="1"/>
  <c r="K18" i="5"/>
</calcChain>
</file>

<file path=xl/sharedStrings.xml><?xml version="1.0" encoding="utf-8"?>
<sst xmlns="http://schemas.openxmlformats.org/spreadsheetml/2006/main" count="43" uniqueCount="29">
  <si>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</si>
  <si>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</si>
  <si>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EC part</t>
  </si>
  <si>
    <t>National Co-financing part</t>
  </si>
  <si>
    <t>currency</t>
  </si>
  <si>
    <t>Euro</t>
  </si>
  <si>
    <t>ERDF</t>
  </si>
  <si>
    <t>CF</t>
  </si>
  <si>
    <t>Total</t>
  </si>
  <si>
    <t xml:space="preserve">PROGRAMME / FUND </t>
  </si>
  <si>
    <t>1. Programme "Transport connectivity" / ERDF and CF</t>
  </si>
  <si>
    <t>2. Programme "Environment" / ERDF and CF</t>
  </si>
  <si>
    <t>3. Programme "Technical Assistance" / ERDF</t>
  </si>
  <si>
    <t>4. Programme "Competitiveness and Innovation in Enterprises" / ERDF</t>
  </si>
  <si>
    <t>5. Programme "Development of the Regions" / ERDF</t>
  </si>
  <si>
    <t>6. Programme "Research, Innovation and Digitalisation for Smart Transformation" / ERDF</t>
  </si>
  <si>
    <t>8. Programme "Education" / ESF+</t>
  </si>
  <si>
    <t>7. Programme "Human Resources Development" / ESF+</t>
  </si>
  <si>
    <t>9. Programme "Food and Basic Material Support" / ESF+</t>
  </si>
  <si>
    <t xml:space="preserve">Budget - EC financing </t>
  </si>
  <si>
    <t>Budget - national Co-financing</t>
  </si>
  <si>
    <t>Budget  - Total</t>
  </si>
  <si>
    <t>Total pre-financing received from the EC up to 30.04.2024</t>
  </si>
  <si>
    <t>Funds received from the EC based on submitted applications for payment up to  30.04.2024</t>
  </si>
  <si>
    <t>Total funds received from the EC up to 30.04.2024</t>
  </si>
  <si>
    <t>Paid up to  30.04.2024</t>
  </si>
  <si>
    <t>Total paid up to 30.04.2024</t>
  </si>
  <si>
    <t>Total public expenditure declared to the EC with Payment claims
 as per  30.04.2024</t>
  </si>
  <si>
    <t>Total public expenditure certified to the EC with Annual Accounts 
as per  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</si>
</sst>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10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2" fontId="5" fillId="2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center" vertical="center"/>
    </xf>
    <xf numFmtId="172" fontId="9" fillId="2" borderId="1" xfId="0" applyNumberFormat="1" applyFont="1" applyFill="1" applyBorder="1" applyAlignment="1">
      <alignment horizontal="center" vertical="center"/>
    </xf>
    <xf numFmtId="172" fontId="1" fillId="2" borderId="1" xfId="3" applyNumberFormat="1" applyFont="1" applyFill="1" applyBorder="1" applyAlignment="1">
      <alignment horizontal="right" vertical="center"/>
    </xf>
    <xf numFmtId="172" fontId="9" fillId="0" borderId="1" xfId="0" applyNumberFormat="1" applyFont="1" applyFill="1" applyBorder="1" applyAlignment="1">
      <alignment horizontal="center" vertical="center"/>
    </xf>
    <xf numFmtId="172" fontId="9" fillId="2" borderId="1" xfId="3" applyNumberFormat="1" applyFont="1" applyFill="1" applyBorder="1" applyAlignment="1">
      <alignment vertical="center" wrapText="1"/>
    </xf>
    <xf numFmtId="172" fontId="5" fillId="2" borderId="3" xfId="0" applyNumberFormat="1" applyFont="1" applyFill="1" applyBorder="1" applyAlignment="1">
      <alignment horizontal="center" vertical="center"/>
    </xf>
    <xf numFmtId="172" fontId="5" fillId="2" borderId="1" xfId="3" applyNumberFormat="1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90" zoomScaleNormal="90" zoomScaleSheetLayoutView="9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L15" sqref="L15"/>
    </sheetView>
  </sheetViews>
  <sheetFormatPr defaultColWidth="9.140625" defaultRowHeight="15" x14ac:dyDescent="0.25"/>
  <cols>
    <col min="1" max="1" width="45.28515625" style="6" customWidth="1"/>
    <col min="2" max="2" width="10.5703125" style="11" customWidth="1"/>
    <col min="3" max="3" width="21.7109375" style="11" bestFit="1" customWidth="1"/>
    <col min="4" max="4" width="20.42578125" style="11" bestFit="1" customWidth="1"/>
    <col min="5" max="5" width="20.7109375" style="11" customWidth="1"/>
    <col min="6" max="6" width="19.140625" style="11" customWidth="1"/>
    <col min="7" max="7" width="18.7109375" style="11" customWidth="1"/>
    <col min="8" max="8" width="18.7109375" style="11" bestFit="1" customWidth="1"/>
    <col min="9" max="10" width="18.7109375" style="6" bestFit="1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9" t="s">
        <v>9</v>
      </c>
      <c r="B2" s="47" t="s">
        <v>4</v>
      </c>
      <c r="C2" s="47" t="s">
        <v>19</v>
      </c>
      <c r="D2" s="52" t="s">
        <v>20</v>
      </c>
      <c r="E2" s="47" t="s">
        <v>21</v>
      </c>
      <c r="F2" s="47" t="s">
        <v>22</v>
      </c>
      <c r="G2" s="47" t="s">
        <v>23</v>
      </c>
      <c r="H2" s="47" t="s">
        <v>24</v>
      </c>
      <c r="I2" s="54" t="s">
        <v>25</v>
      </c>
      <c r="J2" s="55"/>
      <c r="K2" s="47" t="s">
        <v>26</v>
      </c>
      <c r="L2" s="47" t="s">
        <v>27</v>
      </c>
      <c r="M2" s="47" t="s">
        <v>28</v>
      </c>
      <c r="N2" s="1"/>
      <c r="O2" s="1"/>
    </row>
    <row r="3" spans="1:17" s="17" customFormat="1" ht="94.5" customHeight="1" x14ac:dyDescent="0.2">
      <c r="A3" s="50"/>
      <c r="B3" s="51"/>
      <c r="C3" s="51"/>
      <c r="D3" s="53"/>
      <c r="E3" s="51"/>
      <c r="F3" s="51"/>
      <c r="G3" s="51"/>
      <c r="H3" s="51"/>
      <c r="I3" s="29" t="s">
        <v>2</v>
      </c>
      <c r="J3" s="29" t="s">
        <v>3</v>
      </c>
      <c r="K3" s="48"/>
      <c r="L3" s="48"/>
      <c r="M3" s="48"/>
      <c r="N3" s="1"/>
      <c r="O3" s="1"/>
    </row>
    <row r="4" spans="1:17" s="17" customFormat="1" ht="18.75" customHeight="1" x14ac:dyDescent="0.2">
      <c r="A4" s="18">
        <v>1</v>
      </c>
      <c r="B4" s="30">
        <v>2</v>
      </c>
      <c r="C4" s="31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1">
        <v>10</v>
      </c>
      <c r="K4" s="31">
        <v>11</v>
      </c>
      <c r="L4" s="31">
        <v>12</v>
      </c>
      <c r="M4" s="31">
        <v>13</v>
      </c>
      <c r="N4" s="1"/>
      <c r="O4" s="1"/>
    </row>
    <row r="5" spans="1:17" s="21" customFormat="1" ht="39.6" customHeight="1" x14ac:dyDescent="0.2">
      <c r="A5" s="13" t="s">
        <v>10</v>
      </c>
      <c r="B5" s="19" t="s">
        <v>5</v>
      </c>
      <c r="C5" s="32">
        <f>C6+C7</f>
        <v>1615989000</v>
      </c>
      <c r="D5" s="32">
        <f>D6+D7</f>
        <v>285174532</v>
      </c>
      <c r="E5" s="32">
        <f>E6+E7</f>
        <v>1901163532</v>
      </c>
      <c r="F5" s="32">
        <f t="shared" ref="F5:M5" si="0">F6+F7</f>
        <v>40399725</v>
      </c>
      <c r="G5" s="32">
        <f t="shared" si="0"/>
        <v>0</v>
      </c>
      <c r="H5" s="32">
        <f t="shared" si="0"/>
        <v>40399725</v>
      </c>
      <c r="I5" s="34">
        <f>+I6+I7</f>
        <v>13339100.064934067</v>
      </c>
      <c r="J5" s="34">
        <f>+J6+J7</f>
        <v>2353958.8358906452</v>
      </c>
      <c r="K5" s="34">
        <f>K6+K7</f>
        <v>15693058.900824713</v>
      </c>
      <c r="L5" s="34">
        <f>L6+L7</f>
        <v>0</v>
      </c>
      <c r="M5" s="32">
        <f t="shared" si="0"/>
        <v>0</v>
      </c>
      <c r="N5" s="1"/>
      <c r="O5" s="1"/>
    </row>
    <row r="6" spans="1:17" ht="29.25" customHeight="1" x14ac:dyDescent="0.25">
      <c r="A6" s="22" t="s">
        <v>6</v>
      </c>
      <c r="B6" s="23" t="s">
        <v>5</v>
      </c>
      <c r="C6" s="38">
        <v>734610000</v>
      </c>
      <c r="D6" s="38">
        <v>129637059</v>
      </c>
      <c r="E6" s="35">
        <f>+C6+D6</f>
        <v>864247059</v>
      </c>
      <c r="F6" s="37">
        <v>18365250</v>
      </c>
      <c r="G6" s="35">
        <v>0</v>
      </c>
      <c r="H6" s="35">
        <f>F6+G6</f>
        <v>18365250</v>
      </c>
      <c r="I6" s="37">
        <v>0</v>
      </c>
      <c r="J6" s="37">
        <v>0</v>
      </c>
      <c r="K6" s="37">
        <f>+I6+J6</f>
        <v>0</v>
      </c>
      <c r="L6" s="37">
        <v>0</v>
      </c>
      <c r="M6" s="35">
        <v>0</v>
      </c>
      <c r="N6" s="1"/>
      <c r="O6" s="1"/>
    </row>
    <row r="7" spans="1:17" ht="29.25" customHeight="1" x14ac:dyDescent="0.25">
      <c r="A7" s="22" t="s">
        <v>7</v>
      </c>
      <c r="B7" s="23" t="s">
        <v>5</v>
      </c>
      <c r="C7" s="38">
        <v>881379000</v>
      </c>
      <c r="D7" s="38">
        <v>155537473</v>
      </c>
      <c r="E7" s="35">
        <f>+C7+D7</f>
        <v>1036916473</v>
      </c>
      <c r="F7" s="35">
        <v>22034475</v>
      </c>
      <c r="G7" s="35">
        <v>0</v>
      </c>
      <c r="H7" s="35">
        <f>F7+G7</f>
        <v>22034475</v>
      </c>
      <c r="I7" s="37">
        <v>13339100.064934067</v>
      </c>
      <c r="J7" s="37">
        <v>2353958.8358906452</v>
      </c>
      <c r="K7" s="37">
        <f>+I7+J7</f>
        <v>15693058.900824713</v>
      </c>
      <c r="L7" s="37">
        <v>0</v>
      </c>
      <c r="M7" s="35">
        <v>0</v>
      </c>
      <c r="N7" s="1"/>
      <c r="O7" s="1"/>
    </row>
    <row r="8" spans="1:17" s="21" customFormat="1" ht="29.25" customHeight="1" x14ac:dyDescent="0.2">
      <c r="A8" s="13" t="s">
        <v>11</v>
      </c>
      <c r="B8" s="19" t="s">
        <v>5</v>
      </c>
      <c r="C8" s="32">
        <f>C9+C10</f>
        <v>1531590093</v>
      </c>
      <c r="D8" s="32">
        <f>D9+D10</f>
        <v>291616178</v>
      </c>
      <c r="E8" s="32">
        <f>E9+E10</f>
        <v>1823206271</v>
      </c>
      <c r="F8" s="32">
        <f t="shared" ref="F8:K8" si="1">F9+F10</f>
        <v>38289752.324999996</v>
      </c>
      <c r="G8" s="32">
        <f t="shared" si="1"/>
        <v>0</v>
      </c>
      <c r="H8" s="32">
        <f>H9+H10</f>
        <v>38289752.324999996</v>
      </c>
      <c r="I8" s="34">
        <f>I9+I10</f>
        <v>32065441.791975785</v>
      </c>
      <c r="J8" s="34">
        <f>J9+J10</f>
        <v>6741902.2665569093</v>
      </c>
      <c r="K8" s="34">
        <f t="shared" si="1"/>
        <v>38807344.058532692</v>
      </c>
      <c r="L8" s="34">
        <f>L9+L10</f>
        <v>0</v>
      </c>
      <c r="M8" s="32">
        <f>M9+M10</f>
        <v>0</v>
      </c>
      <c r="N8" s="1"/>
      <c r="O8" s="1"/>
    </row>
    <row r="9" spans="1:17" ht="29.25" customHeight="1" x14ac:dyDescent="0.25">
      <c r="A9" s="22" t="s">
        <v>6</v>
      </c>
      <c r="B9" s="23" t="s">
        <v>5</v>
      </c>
      <c r="C9" s="38">
        <v>1171798777</v>
      </c>
      <c r="D9" s="38">
        <v>228123592</v>
      </c>
      <c r="E9" s="35">
        <f>+C9+D9</f>
        <v>1399922369</v>
      </c>
      <c r="F9" s="37">
        <v>29294969.424999997</v>
      </c>
      <c r="G9" s="35">
        <v>0</v>
      </c>
      <c r="H9" s="35">
        <f>F9+G9</f>
        <v>29294969.424999997</v>
      </c>
      <c r="I9" s="35">
        <v>31593342.243446518</v>
      </c>
      <c r="J9" s="35">
        <v>6658590.5830261325</v>
      </c>
      <c r="K9" s="35">
        <f>I9+J9</f>
        <v>38251932.826472647</v>
      </c>
      <c r="L9" s="37">
        <v>0</v>
      </c>
      <c r="M9" s="35">
        <v>0</v>
      </c>
      <c r="N9" s="1"/>
      <c r="O9" s="1"/>
      <c r="P9" s="24"/>
    </row>
    <row r="10" spans="1:17" ht="29.25" customHeight="1" x14ac:dyDescent="0.25">
      <c r="A10" s="22" t="s">
        <v>7</v>
      </c>
      <c r="B10" s="23" t="s">
        <v>5</v>
      </c>
      <c r="C10" s="38">
        <v>359791316</v>
      </c>
      <c r="D10" s="38">
        <v>63492586</v>
      </c>
      <c r="E10" s="35">
        <f>+C10+D10</f>
        <v>423283902</v>
      </c>
      <c r="F10" s="35">
        <v>8994782.9000000004</v>
      </c>
      <c r="G10" s="36">
        <v>0</v>
      </c>
      <c r="H10" s="35">
        <f>F10+G10</f>
        <v>8994782.9000000004</v>
      </c>
      <c r="I10" s="35">
        <v>472099.54852926888</v>
      </c>
      <c r="J10" s="35">
        <v>83311.683530777213</v>
      </c>
      <c r="K10" s="35">
        <f>I10+J10</f>
        <v>555411.23206004605</v>
      </c>
      <c r="L10" s="37">
        <v>0</v>
      </c>
      <c r="M10" s="35">
        <v>0</v>
      </c>
      <c r="N10" s="1"/>
      <c r="O10" s="1"/>
      <c r="P10" s="24"/>
    </row>
    <row r="11" spans="1:17" s="21" customFormat="1" ht="27.75" customHeight="1" x14ac:dyDescent="0.25">
      <c r="A11" s="13" t="s">
        <v>12</v>
      </c>
      <c r="B11" s="19" t="s">
        <v>5</v>
      </c>
      <c r="C11" s="32">
        <v>100279500</v>
      </c>
      <c r="D11" s="32">
        <v>21200840</v>
      </c>
      <c r="E11" s="32">
        <f>+C11+D11</f>
        <v>121480340</v>
      </c>
      <c r="F11" s="34">
        <v>2506987.5</v>
      </c>
      <c r="G11" s="32">
        <v>0</v>
      </c>
      <c r="H11" s="32">
        <f>+F11+G11</f>
        <v>2506987.5</v>
      </c>
      <c r="I11" s="32">
        <v>1019702.3872217933</v>
      </c>
      <c r="J11" s="32">
        <v>201781.23865571138</v>
      </c>
      <c r="K11" s="32">
        <f>+I11+J11</f>
        <v>1221483.6258775047</v>
      </c>
      <c r="L11" s="34">
        <v>0</v>
      </c>
      <c r="M11" s="32">
        <v>0</v>
      </c>
      <c r="N11" s="1"/>
      <c r="O11" s="1"/>
      <c r="P11" s="24"/>
    </row>
    <row r="12" spans="1:17" s="25" customFormat="1" ht="29.25" customHeight="1" x14ac:dyDescent="0.25">
      <c r="A12" s="13" t="s">
        <v>13</v>
      </c>
      <c r="B12" s="19" t="s">
        <v>5</v>
      </c>
      <c r="C12" s="32">
        <v>1228150000</v>
      </c>
      <c r="D12" s="32">
        <v>271443382</v>
      </c>
      <c r="E12" s="32">
        <f>+C12+D12</f>
        <v>1499593382</v>
      </c>
      <c r="F12" s="32">
        <v>30703750</v>
      </c>
      <c r="G12" s="32">
        <v>148811453.78</v>
      </c>
      <c r="H12" s="32">
        <f t="shared" ref="H12:H17" si="2">F12+G12</f>
        <v>179515203.78</v>
      </c>
      <c r="I12" s="32">
        <v>166866522.09036571</v>
      </c>
      <c r="J12" s="39">
        <v>39855300.332851015</v>
      </c>
      <c r="K12" s="32">
        <f>I12+J12</f>
        <v>206721822.42321673</v>
      </c>
      <c r="L12" s="32">
        <v>197057573.30504143</v>
      </c>
      <c r="M12" s="32">
        <v>0</v>
      </c>
      <c r="N12" s="1"/>
      <c r="O12" s="1"/>
      <c r="P12" s="24"/>
    </row>
    <row r="13" spans="1:17" s="25" customFormat="1" ht="29.25" customHeight="1" x14ac:dyDescent="0.25">
      <c r="A13" s="12" t="s">
        <v>14</v>
      </c>
      <c r="B13" s="19" t="s">
        <v>5</v>
      </c>
      <c r="C13" s="32">
        <v>2719210005</v>
      </c>
      <c r="D13" s="32">
        <v>598707676</v>
      </c>
      <c r="E13" s="32">
        <f>C13+D13</f>
        <v>3317917681</v>
      </c>
      <c r="F13" s="41">
        <f>38026751+359442002+5990700.03</f>
        <v>403459453.02999997</v>
      </c>
      <c r="G13" s="32">
        <v>55530650.719999999</v>
      </c>
      <c r="H13" s="32">
        <f t="shared" si="2"/>
        <v>458990103.75</v>
      </c>
      <c r="I13" s="40">
        <v>73180611.254556894</v>
      </c>
      <c r="J13" s="40">
        <v>18361915.984518081</v>
      </c>
      <c r="K13" s="32">
        <f t="shared" ref="K13:K17" si="3">I13+J13</f>
        <v>91542527.239074975</v>
      </c>
      <c r="L13" s="32">
        <v>70874640.070559368</v>
      </c>
      <c r="M13" s="32">
        <v>0</v>
      </c>
      <c r="N13" s="1"/>
      <c r="O13" s="1"/>
      <c r="P13" s="24"/>
      <c r="Q13" s="28"/>
    </row>
    <row r="14" spans="1:17" s="25" customFormat="1" ht="43.15" customHeight="1" x14ac:dyDescent="0.25">
      <c r="A14" s="13" t="s">
        <v>15</v>
      </c>
      <c r="B14" s="19" t="s">
        <v>5</v>
      </c>
      <c r="C14" s="32">
        <v>885510000</v>
      </c>
      <c r="D14" s="32">
        <v>207936113</v>
      </c>
      <c r="E14" s="32">
        <f t="shared" ref="E14:E17" si="4">+C14+D14</f>
        <v>1093446113</v>
      </c>
      <c r="F14" s="32">
        <v>22137750</v>
      </c>
      <c r="G14" s="32">
        <v>13395205.449999999</v>
      </c>
      <c r="H14" s="32">
        <f t="shared" si="2"/>
        <v>35532955.450000003</v>
      </c>
      <c r="I14" s="32">
        <v>18027361.534489192</v>
      </c>
      <c r="J14" s="32">
        <v>4768820.8024214776</v>
      </c>
      <c r="K14" s="32">
        <f t="shared" si="3"/>
        <v>22796182.336910669</v>
      </c>
      <c r="L14" s="32">
        <v>20087977.236936294</v>
      </c>
      <c r="M14" s="32">
        <v>0</v>
      </c>
      <c r="N14" s="1"/>
      <c r="O14" s="1"/>
      <c r="P14" s="24"/>
    </row>
    <row r="15" spans="1:17" s="25" customFormat="1" ht="29.25" customHeight="1" x14ac:dyDescent="0.25">
      <c r="A15" s="26" t="s">
        <v>17</v>
      </c>
      <c r="B15" s="19" t="s">
        <v>5</v>
      </c>
      <c r="C15" s="32">
        <v>1648947711</v>
      </c>
      <c r="D15" s="32">
        <v>318564355</v>
      </c>
      <c r="E15" s="32">
        <f t="shared" si="4"/>
        <v>1967512066</v>
      </c>
      <c r="F15" s="32">
        <v>41223692.775000006</v>
      </c>
      <c r="G15" s="32">
        <v>11631219.470000001</v>
      </c>
      <c r="H15" s="32">
        <f t="shared" si="2"/>
        <v>52854912.245000005</v>
      </c>
      <c r="I15" s="32">
        <v>72435779.439675227</v>
      </c>
      <c r="J15" s="32">
        <v>15395253.93234586</v>
      </c>
      <c r="K15" s="32">
        <f t="shared" si="3"/>
        <v>87831033.372021079</v>
      </c>
      <c r="L15" s="32">
        <f>29139820.42/1.9558</f>
        <v>14899182.135187648</v>
      </c>
      <c r="M15" s="32">
        <f>(18084550.83-40671.75)/1.9558</f>
        <v>9225830.3916555885</v>
      </c>
      <c r="N15" s="1"/>
      <c r="O15" s="1"/>
      <c r="P15" s="24"/>
    </row>
    <row r="16" spans="1:17" s="25" customFormat="1" ht="29.25" customHeight="1" x14ac:dyDescent="0.25">
      <c r="A16" s="13" t="s">
        <v>16</v>
      </c>
      <c r="B16" s="19" t="s">
        <v>5</v>
      </c>
      <c r="C16" s="32">
        <v>786795000</v>
      </c>
      <c r="D16" s="32">
        <v>178124788</v>
      </c>
      <c r="E16" s="32">
        <f t="shared" si="4"/>
        <v>964919788</v>
      </c>
      <c r="F16" s="32">
        <v>19669875</v>
      </c>
      <c r="G16" s="32">
        <v>279081.81</v>
      </c>
      <c r="H16" s="32">
        <f t="shared" si="2"/>
        <v>19948956.809999999</v>
      </c>
      <c r="I16" s="34">
        <v>34637100.484193414</v>
      </c>
      <c r="J16" s="34">
        <v>7480580.9247224964</v>
      </c>
      <c r="K16" s="34">
        <f t="shared" si="3"/>
        <v>42117681.408915907</v>
      </c>
      <c r="L16" s="32">
        <v>352355.81347786071</v>
      </c>
      <c r="M16" s="32">
        <v>0</v>
      </c>
      <c r="N16" s="1"/>
      <c r="O16" s="1"/>
      <c r="P16" s="24"/>
    </row>
    <row r="17" spans="1:16" s="25" customFormat="1" ht="46.15" customHeight="1" x14ac:dyDescent="0.25">
      <c r="A17" s="13" t="s">
        <v>18</v>
      </c>
      <c r="B17" s="19" t="s">
        <v>5</v>
      </c>
      <c r="C17" s="32">
        <v>189450000</v>
      </c>
      <c r="D17" s="32">
        <v>21050001</v>
      </c>
      <c r="E17" s="32">
        <f t="shared" si="4"/>
        <v>210500001</v>
      </c>
      <c r="F17" s="32">
        <v>4736250</v>
      </c>
      <c r="G17" s="32">
        <v>19338563.010000002</v>
      </c>
      <c r="H17" s="32">
        <f t="shared" si="2"/>
        <v>24074813.010000002</v>
      </c>
      <c r="I17" s="34">
        <v>58863516.853202984</v>
      </c>
      <c r="J17" s="34">
        <v>6540390.7614669986</v>
      </c>
      <c r="K17" s="34">
        <f t="shared" si="3"/>
        <v>65403907.614669979</v>
      </c>
      <c r="L17" s="32">
        <v>27584397.331015442</v>
      </c>
      <c r="M17" s="32">
        <f>(11537394.54-226.18)/1.9558</f>
        <v>5898950.9970344612</v>
      </c>
      <c r="N17" s="1"/>
      <c r="O17" s="1"/>
      <c r="P17" s="24"/>
    </row>
    <row r="18" spans="1:16" s="21" customFormat="1" ht="36" customHeight="1" x14ac:dyDescent="0.25">
      <c r="A18" s="42" t="s">
        <v>8</v>
      </c>
      <c r="B18" s="43"/>
      <c r="C18" s="34">
        <f>+C5+C8+C11+C12+C13+C14+C15+C16+C17</f>
        <v>10705921309</v>
      </c>
      <c r="D18" s="34">
        <f>+D5+D8+D11+D12+D13+D14+D15+D16+D17</f>
        <v>2193817865</v>
      </c>
      <c r="E18" s="34">
        <f>+C18+D18</f>
        <v>12899739174</v>
      </c>
      <c r="F18" s="34">
        <f>+F5+F8+F11+F12+F13+F14+F15+F16+F17</f>
        <v>603127235.63</v>
      </c>
      <c r="G18" s="34">
        <f t="shared" ref="G18:M18" si="5">+G5+G8+G11+G12+G13+G14+G15+G16+G17</f>
        <v>248986174.23999998</v>
      </c>
      <c r="H18" s="34">
        <f>+H5+H8+H11+H12+H13+H14+H15+H16+H17</f>
        <v>852113409.87</v>
      </c>
      <c r="I18" s="33">
        <f>+I5+I8+I11+I12+I13+I14+I15+I16+I17</f>
        <v>470435135.90061504</v>
      </c>
      <c r="J18" s="33">
        <f>+J5+J8+J11+J12+J13+J14+J15+J16+J17</f>
        <v>101699905.07942919</v>
      </c>
      <c r="K18" s="33">
        <f>+K5+K8+K11+K12+K13+K14+K15+K16+K17</f>
        <v>572135040.98004436</v>
      </c>
      <c r="L18" s="34">
        <f>+L5+L8+L11+L12+L13+L14+L15+L16+L17</f>
        <v>330856125.89221805</v>
      </c>
      <c r="M18" s="34">
        <f t="shared" si="5"/>
        <v>15124781.388690051</v>
      </c>
      <c r="N18" s="1"/>
      <c r="O18" s="1"/>
      <c r="P18" s="6"/>
    </row>
    <row r="19" spans="1:16" s="21" customFormat="1" ht="36" hidden="1" customHeight="1" x14ac:dyDescent="0.2">
      <c r="A19" s="44" t="s">
        <v>1</v>
      </c>
      <c r="B19" s="45"/>
      <c r="C19" s="45"/>
      <c r="D19" s="45"/>
      <c r="E19" s="46"/>
      <c r="F19" s="46"/>
      <c r="G19" s="46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1" customFormat="1" ht="36" hidden="1" customHeight="1" x14ac:dyDescent="0.25">
      <c r="A20" s="42" t="s">
        <v>0</v>
      </c>
      <c r="B20" s="43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1" customFormat="1" ht="27" customHeight="1" x14ac:dyDescent="0.2">
      <c r="A21" s="16"/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7"/>
      <c r="O21" s="20"/>
    </row>
    <row r="22" spans="1:16" s="21" customFormat="1" ht="29.25" customHeight="1" x14ac:dyDescent="0.2">
      <c r="A22" s="16"/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7"/>
      <c r="O22" s="20"/>
    </row>
    <row r="23" spans="1:16" s="21" customFormat="1" ht="29.25" customHeight="1" x14ac:dyDescent="0.2">
      <c r="A23" s="16"/>
      <c r="B23" s="16"/>
      <c r="C23" s="27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s="21" customFormat="1" ht="29.25" customHeight="1" x14ac:dyDescent="0.2">
      <c r="A24" s="16"/>
      <c r="B24" s="16"/>
      <c r="C24" s="27"/>
      <c r="D24" s="3"/>
      <c r="E24" s="3"/>
      <c r="F24" s="3"/>
      <c r="G24" s="3"/>
      <c r="H24" s="3"/>
      <c r="I24" s="3"/>
      <c r="J24" s="3"/>
      <c r="K24" s="3"/>
      <c r="L24" s="9"/>
      <c r="M24" s="9"/>
    </row>
    <row r="25" spans="1:16" s="21" customFormat="1" ht="29.25" customHeight="1" x14ac:dyDescent="0.2">
      <c r="A25" s="16"/>
      <c r="B25" s="16"/>
      <c r="C25" s="27"/>
      <c r="D25" s="3"/>
      <c r="E25" s="3"/>
      <c r="F25" s="3"/>
      <c r="G25" s="3"/>
      <c r="H25" s="3"/>
      <c r="I25" s="3"/>
      <c r="J25" s="3"/>
      <c r="K25" s="3"/>
      <c r="L25" s="9"/>
      <c r="M25" s="9"/>
    </row>
    <row r="26" spans="1:16" x14ac:dyDescent="0.25">
      <c r="B26" s="16"/>
      <c r="C26" s="27"/>
      <c r="D26" s="3"/>
      <c r="E26" s="3"/>
      <c r="F26" s="3"/>
      <c r="G26" s="3"/>
      <c r="H26" s="3"/>
      <c r="I26" s="5"/>
      <c r="J26" s="3"/>
      <c r="K26" s="3"/>
      <c r="L26" s="9"/>
      <c r="M26" s="9"/>
    </row>
    <row r="27" spans="1:16" x14ac:dyDescent="0.25">
      <c r="K27" s="15"/>
    </row>
    <row r="28" spans="1:16" x14ac:dyDescent="0.25">
      <c r="K28" s="15"/>
    </row>
    <row r="29" spans="1:16" x14ac:dyDescent="0.25">
      <c r="K29" s="15"/>
    </row>
    <row r="30" spans="1:16" x14ac:dyDescent="0.25">
      <c r="K30" s="15"/>
    </row>
    <row r="31" spans="1:16" x14ac:dyDescent="0.25">
      <c r="B31" s="6"/>
      <c r="C31" s="6"/>
      <c r="D31" s="6"/>
      <c r="E31" s="6"/>
      <c r="F31" s="6"/>
      <c r="G31" s="6"/>
      <c r="H31" s="6"/>
      <c r="K31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0" orientation="landscape" r:id="rId1"/>
  <headerFooter alignWithMargins="0">
    <oddHeader>&amp;CФинансово изпълнение по ЕФРР, КФ, ЕСФ и ФЕПН 2014 -2020</oddHeader>
  </headerFooter>
  <ignoredErrors>
    <ignoredError sqref="E18 H11 K11 E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2019-08-07T11:48:05Z</cp:lastPrinted>
  <dcterms:created xsi:type="dcterms:W3CDTF">2007-11-29T09:10:22Z</dcterms:created>
  <dcterms:modified xsi:type="dcterms:W3CDTF">2024-05-23T06:34:40Z</dcterms:modified>
</cp:coreProperties>
</file>