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QUARTERLY\2023 quater\122023\INTERNET\"/>
    </mc:Choice>
  </mc:AlternateContent>
  <bookViews>
    <workbookView xWindow="0" yWindow="0" windowWidth="28800" windowHeight="12330"/>
  </bookViews>
  <sheets>
    <sheet name="Sheet1" sheetId="1" r:id="rId1"/>
  </sheets>
  <externalReferences>
    <externalReference r:id="rId2"/>
  </externalReferences>
  <definedNames>
    <definedName name="SMETKA">'[1]OTCHET-agregirani pokazateli'!$A$2:$C$7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H86" i="1"/>
  <c r="G86" i="1"/>
  <c r="F87" i="1"/>
  <c r="F86" i="1" s="1"/>
  <c r="M86" i="1"/>
  <c r="L86" i="1"/>
  <c r="K86" i="1"/>
  <c r="J86" i="1"/>
  <c r="I86" i="1"/>
  <c r="E86" i="1"/>
  <c r="F85" i="1"/>
  <c r="F84" i="1"/>
  <c r="F83" i="1"/>
  <c r="F82" i="1"/>
  <c r="F81" i="1"/>
  <c r="F80" i="1"/>
  <c r="F79" i="1"/>
  <c r="J77" i="1"/>
  <c r="F78" i="1"/>
  <c r="E77" i="1"/>
  <c r="M77" i="1"/>
  <c r="L77" i="1"/>
  <c r="K77" i="1"/>
  <c r="H77" i="1"/>
  <c r="G77" i="1"/>
  <c r="F76" i="1"/>
  <c r="F75" i="1"/>
  <c r="F74" i="1"/>
  <c r="F73" i="1"/>
  <c r="F72" i="1"/>
  <c r="F71" i="1"/>
  <c r="J68" i="1"/>
  <c r="F70" i="1"/>
  <c r="M68" i="1"/>
  <c r="M66" i="1" s="1"/>
  <c r="I68" i="1"/>
  <c r="H68" i="1"/>
  <c r="H66" i="1" s="1"/>
  <c r="F69" i="1"/>
  <c r="L68" i="1"/>
  <c r="L66" i="1" s="1"/>
  <c r="K68" i="1"/>
  <c r="K66" i="1" s="1"/>
  <c r="E68" i="1"/>
  <c r="E66" i="1" s="1"/>
  <c r="F67" i="1"/>
  <c r="F63" i="1"/>
  <c r="F62" i="1"/>
  <c r="F61" i="1"/>
  <c r="F60" i="1"/>
  <c r="F59" i="1"/>
  <c r="F58" i="1"/>
  <c r="J56" i="1"/>
  <c r="F57" i="1"/>
  <c r="E56" i="1"/>
  <c r="M56" i="1"/>
  <c r="L56" i="1"/>
  <c r="K56" i="1"/>
  <c r="H56" i="1"/>
  <c r="G56" i="1"/>
  <c r="F55" i="1"/>
  <c r="F54" i="1"/>
  <c r="F53" i="1"/>
  <c r="F52" i="1"/>
  <c r="F51" i="1"/>
  <c r="F50" i="1"/>
  <c r="F49" i="1"/>
  <c r="F48" i="1"/>
  <c r="F47" i="1"/>
  <c r="F46" i="1"/>
  <c r="F45" i="1"/>
  <c r="F44" i="1"/>
  <c r="F43" i="1"/>
  <c r="F42" i="1"/>
  <c r="F41" i="1"/>
  <c r="F40" i="1"/>
  <c r="J39" i="1"/>
  <c r="I39" i="1"/>
  <c r="I38" i="1" s="1"/>
  <c r="H39" i="1"/>
  <c r="H38" i="1" s="1"/>
  <c r="G39" i="1"/>
  <c r="G38" i="1" s="1"/>
  <c r="E39" i="1"/>
  <c r="M38" i="1"/>
  <c r="L38" i="1"/>
  <c r="K38" i="1"/>
  <c r="J38" i="1"/>
  <c r="E38" i="1"/>
  <c r="F37" i="1"/>
  <c r="F36" i="1"/>
  <c r="F35" i="1"/>
  <c r="F34" i="1"/>
  <c r="F33" i="1"/>
  <c r="F32" i="1"/>
  <c r="F31" i="1"/>
  <c r="F30" i="1"/>
  <c r="F29" i="1"/>
  <c r="F28" i="1"/>
  <c r="F27" i="1"/>
  <c r="H25" i="1"/>
  <c r="H22" i="1" s="1"/>
  <c r="H64" i="1" s="1"/>
  <c r="G25" i="1"/>
  <c r="G22" i="1" s="1"/>
  <c r="F26" i="1"/>
  <c r="F25" i="1" s="1"/>
  <c r="M25" i="1"/>
  <c r="L25" i="1"/>
  <c r="L22" i="1" s="1"/>
  <c r="L64" i="1" s="1"/>
  <c r="K25" i="1"/>
  <c r="K22" i="1" s="1"/>
  <c r="K64" i="1" s="1"/>
  <c r="K65" i="1" s="1"/>
  <c r="J25" i="1"/>
  <c r="I25" i="1"/>
  <c r="I22" i="1" s="1"/>
  <c r="E25" i="1"/>
  <c r="F24" i="1"/>
  <c r="J22" i="1"/>
  <c r="F23" i="1"/>
  <c r="E22" i="1"/>
  <c r="E64" i="1" s="1"/>
  <c r="M22" i="1"/>
  <c r="M64" i="1" s="1"/>
  <c r="M65" i="1" s="1"/>
  <c r="G64" i="1" l="1"/>
  <c r="F77" i="1"/>
  <c r="H105" i="1"/>
  <c r="H65" i="1"/>
  <c r="J64" i="1"/>
  <c r="L65" i="1"/>
  <c r="J66" i="1"/>
  <c r="F39" i="1"/>
  <c r="F38" i="1" s="1"/>
  <c r="F68" i="1"/>
  <c r="F66" i="1" s="1"/>
  <c r="E105" i="1"/>
  <c r="E65" i="1"/>
  <c r="F56" i="1"/>
  <c r="F22" i="1"/>
  <c r="I64" i="1"/>
  <c r="I56" i="1"/>
  <c r="I77" i="1"/>
  <c r="I66" i="1" s="1"/>
  <c r="G68" i="1"/>
  <c r="G66" i="1" s="1"/>
  <c r="J105" i="1" l="1"/>
  <c r="J65" i="1"/>
  <c r="I105" i="1"/>
  <c r="I65" i="1"/>
  <c r="F64" i="1"/>
  <c r="G105" i="1"/>
  <c r="G65" i="1"/>
  <c r="F105" i="1" l="1"/>
  <c r="F65" i="1"/>
  <c r="B65" i="1" l="1"/>
  <c r="B10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<sst xmlns="http://schemas.openxmlformats.org/spreadsheetml/2006/main" count="254" uniqueCount="182">
  <si>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</si>
  <si>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</si>
  <si>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</si>
  <si>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</si>
  <si>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</si>
  <si>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</si>
  <si>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</si>
  <si>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</si>
  <si>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</si>
  <si>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</si>
  <si>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</si>
  <si>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</si>
  <si>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</si>
  <si>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</si>
  <si>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</si>
  <si>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</si>
  <si>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</si>
  <si>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</si>
  <si>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</si>
  <si>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</si>
  <si>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</si>
  <si>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</si>
  <si>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</si>
  <si>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</si>
  <si>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</si>
  <si>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</si>
  <si>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</si>
  <si>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</si>
  <si>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</si>
  <si>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</si>
  <si>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</si>
  <si>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</si>
  <si>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</si>
  <si>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</si>
  <si>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</si>
  <si>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</si>
  <si>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</si>
  <si>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</si>
  <si>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</si>
  <si>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</si>
  <si>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</si>
  <si>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</si>
  <si>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</si>
  <si>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</si>
  <si>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</si>
  <si>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</si>
  <si>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</si>
  <si>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</si>
  <si>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</si>
  <si>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</si>
  <si>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</si>
  <si>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</si>
  <si>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</si>
  <si>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</si>
  <si>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</si>
  <si>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</si>
  <si>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</si>
  <si>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</si>
  <si>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</si>
  <si>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</si>
  <si>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</si>
  <si>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</si>
  <si>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</si>
  <si>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</si>
  <si>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</si>
  <si>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</si>
  <si>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</si>
  <si>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</si>
  <si>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</si>
  <si>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</si>
  <si>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</si>
  <si>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</si>
  <si>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</si>
  <si>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</si>
  <si>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</si>
  <si>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</si>
  <si>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</si>
  <si>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</si>
  <si>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</si>
  <si>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</si>
  <si>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</si>
  <si>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</si>
  <si>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</si>
  <si>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</si>
  <si>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</si>
  <si>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</si>
  <si>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</si>
  <si>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</si>
  <si>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</si>
  <si>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</si>
  <si>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</si>
  <si>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</si>
  <si>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</si>
  <si>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</si>
  <si>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</si>
  <si>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</si>
  <si>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</si>
  <si>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</si>
  <si>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</si>
  <si>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</si>
  <si>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</si>
  <si>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</si>
  <si>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</si>
  <si>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</si>
  <si>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</si>
  <si>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</si>
  <si>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</si>
  <si>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</si>
  <si>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</si>
  <si>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</si>
  <si>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</si>
  <si>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</si>
  <si>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</si>
  <si>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</si>
  <si>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</si>
  <si>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</si>
  <si>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</si>
  <si>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</si>
  <si>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</si>
  <si>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</si>
  <si>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</si>
  <si>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</si>
  <si>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</si>
  <si>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</si>
  <si>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</si>
  <si>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</si>
  <si>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</si>
  <si>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</si>
  <si>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</si>
  <si>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</si>
  <si>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</si>
  <si>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</si>
  <si>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</si>
  <si>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</si>
  <si>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</si>
  <si>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</si>
  <si>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</si>
  <si>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</si>
  <si>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</si>
  <si>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</si>
  <si>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</si>
  <si>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</si>
  <si>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</si>
  <si>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</si>
  <si>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</si>
  <si>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</si>
  <si>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</si>
  <si>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</si>
  <si>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</si>
  <si>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</si>
  <si>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</si>
  <si>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</si>
  <si>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</si>
  <si>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</si>
  <si>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</si>
  <si>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</si>
  <si>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</si>
  <si>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</si>
  <si>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</si>
  <si>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</si>
  <si>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</si>
  <si>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</si>
  <si>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</si>
  <si>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</si>
  <si>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</si>
  <si>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</si>
  <si>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</si>
  <si>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</si>
  <si>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</si>
  <si>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</si>
  <si>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</si>
  <si>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</si>
  <si>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</si>
  <si>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Национален фонд към Министерството на финансите</t>
  </si>
  <si>
    <t>код по ЕБК:</t>
  </si>
  <si>
    <t>9817</t>
  </si>
  <si>
    <t>СЕС - ДЕС</t>
  </si>
  <si>
    <t>a.y.stefanova@minfin.bg</t>
  </si>
  <si>
    <t>Годишен         уточнен план                           2023 г.</t>
  </si>
  <si>
    <t>ОТЧЕТ               2023 г.</t>
  </si>
  <si>
    <t>30 01 2024</t>
  </si>
  <si>
    <t xml:space="preserve">Анахид Стефанова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</si>
</sst>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 val="Sheet1"/>
      <sheetName val="TOTAL CASH FLOW"/>
      <sheetName val="TOTAL CONS"/>
      <sheetName val="TOTAL CONS RABOTEN"/>
      <sheetName val="SKF"/>
      <sheetName val="DMP"/>
      <sheetName val="ФОНД НА ФОНДОВЕТЕ"/>
      <sheetName val="ubc"/>
      <sheetName val="NF otchet"/>
      <sheetName val="NF"/>
      <sheetName val="САПАРД"/>
      <sheetName val="ЦВОП"/>
      <sheetName val="МТСП ФАР"/>
      <sheetName val="МИ ФАР"/>
      <sheetName val="МРРБ ФАР"/>
      <sheetName val="ТГС 2007 201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G26" sqref="G26"/>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45291</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173</v>
      </c>
      <c r="C13" s="31"/>
      <c r="D13" s="31"/>
      <c r="E13" s="35" t="s">
        <v>174</v>
      </c>
      <c r="F13" s="36" t="s">
        <v>175</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178</v>
      </c>
      <c r="F17" s="454" t="s">
        <v>179</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22968800</v>
      </c>
      <c r="F22" s="102">
        <f t="shared" si="0"/>
        <v>22708764</v>
      </c>
      <c r="G22" s="103">
        <f t="shared" si="0"/>
        <v>22724916</v>
      </c>
      <c r="H22" s="104">
        <f t="shared" si="0"/>
        <v>-16152</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-260010</v>
      </c>
      <c r="G25" s="128">
        <f t="shared" ref="G25:M25" si="2">+G26+G30+G31+G32+G33</f>
        <v>-243858</v>
      </c>
      <c r="H25" s="129">
        <f>+H26+H30+H31+H32+H33</f>
        <v>-16152</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330</v>
      </c>
      <c r="G26" s="134">
        <v>329</v>
      </c>
      <c r="H26" s="135">
        <v>1</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11557</v>
      </c>
      <c r="G31" s="169">
        <v>1617</v>
      </c>
      <c r="H31" s="170">
        <v>9940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-271897</v>
      </c>
      <c r="G32" s="169">
        <v>-245804</v>
      </c>
      <c r="H32" s="170">
        <v>-26093</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22968800</v>
      </c>
      <c r="F37" s="199">
        <f t="shared" si="1"/>
        <v>22968774</v>
      </c>
      <c r="G37" s="200">
        <v>22968774</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30791800</v>
      </c>
      <c r="F38" s="209">
        <f t="shared" si="3"/>
        <v>5032248</v>
      </c>
      <c r="G38" s="210">
        <f t="shared" si="3"/>
        <v>5032248</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6720200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6450200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270000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10179000</v>
      </c>
      <c r="F43" s="250">
        <f t="shared" si="1"/>
        <v>4185</v>
      </c>
      <c r="G43" s="251">
        <v>4185</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4000000</v>
      </c>
      <c r="F48" s="168">
        <f t="shared" si="1"/>
        <v>1039007</v>
      </c>
      <c r="G48" s="163">
        <v>1039007</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9892600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245200</v>
      </c>
      <c r="G50" s="169">
        <v>245200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3743856</v>
      </c>
      <c r="G51" s="121">
        <v>3743856</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4635600</v>
      </c>
      <c r="F56" s="293">
        <f t="shared" si="5"/>
        <v>-20842751</v>
      </c>
      <c r="G56" s="294">
        <f t="shared" si="5"/>
        <v>-20858904</v>
      </c>
      <c r="H56" s="295">
        <f t="shared" si="5"/>
        <v>16153</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4635600</v>
      </c>
      <c r="F57" s="299">
        <f t="shared" si="1"/>
        <v>4635531</v>
      </c>
      <c r="G57" s="300">
        <v>4635531</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-25478282</v>
      </c>
      <c r="G58" s="305">
        <v>-25494435</v>
      </c>
      <c r="H58" s="306">
        <v>16153</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-3187400</v>
      </c>
      <c r="F64" s="336">
        <f t="shared" si="6"/>
        <v>-3166235</v>
      </c>
      <c r="G64" s="337">
        <f t="shared" si="6"/>
        <v>-3166236</v>
      </c>
      <c r="H64" s="338">
        <f t="shared" si="6"/>
        <v>1</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3187400</v>
      </c>
      <c r="F66" s="348">
        <f>SUM(+F68+F76+F77+F84+F85+F86+F89+F90+F91+F92+F93+F94+F95)</f>
        <v>3166235</v>
      </c>
      <c r="G66" s="349">
        <f t="shared" ref="G66:L66" si="8">SUM(+G68+G76+G77+G84+G85+G86+G89+G90+G91+G92+G93+G94+G95)</f>
        <v>3166236</v>
      </c>
      <c r="H66" s="350">
        <f>SUM(+H68+H76+H77+H84+H85+H86+H89+H90+H91+H92+H93+H94+H95)</f>
        <v>-1</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7</v>
      </c>
      <c r="G86" s="310">
        <f t="shared" ref="G86:M86" si="11">+G87+G88</f>
        <v>7</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7</v>
      </c>
      <c r="G88" s="383">
        <v>7</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2033577</v>
      </c>
      <c r="G90" s="305">
        <v>2023790</v>
      </c>
      <c r="H90" s="306">
        <v>9787</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-2033587</v>
      </c>
      <c r="G91" s="169">
        <v>-2023799</v>
      </c>
      <c r="H91" s="170">
        <v>-9788</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3187400</v>
      </c>
      <c r="F93" s="168">
        <f t="shared" si="12"/>
        <v>2496613867</v>
      </c>
      <c r="G93" s="169">
        <v>2496613867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-2493447629</v>
      </c>
      <c r="G94" s="169">
        <v>-2493447629</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177</v>
      </c>
      <c r="C107" s="421"/>
      <c r="D107" s="421"/>
      <c r="E107" s="426"/>
      <c r="F107" s="19"/>
      <c r="G107" s="427">
        <v>9859</v>
      </c>
      <c r="H107" s="427">
        <v>2728</v>
      </c>
      <c r="I107" s="428"/>
      <c r="J107" s="429" t="s">
        <v>180</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2020-07-15T07:22:33Z</dcterms:created>
  <dcterms:modified xsi:type="dcterms:W3CDTF">2024-02-20T12:24:44Z</dcterms:modified>
</cp:coreProperties>
</file>