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fshare\MF\НАЦИОНАЛЕН ФОНД\СО\public\UBC\REPORT_MONTHLY\OTCHET_EBK_22\01.2022\за ИНТЕРНЕТ\"/>
    </mc:Choice>
  </mc:AlternateContent>
  <bookViews>
    <workbookView xWindow="0" yWindow="0" windowWidth="18150" windowHeight="4635"/>
  </bookViews>
  <sheets>
    <sheet name="Sheet1" sheetId="1" r:id="rId1"/>
  </sheets>
  <externalReferences>
    <externalReference r:id="rId2"/>
  </externalReferences>
  <definedNames>
    <definedName name="SMETKA">[1]list!$A$2:$C$7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F87" i="1"/>
  <c r="M86" i="1"/>
  <c r="L86" i="1"/>
  <c r="K86" i="1"/>
  <c r="J86" i="1"/>
  <c r="I86" i="1"/>
  <c r="I66" i="1" s="1"/>
  <c r="H86" i="1"/>
  <c r="H66" i="1" s="1"/>
  <c r="G86" i="1"/>
  <c r="E86" i="1"/>
  <c r="F85" i="1"/>
  <c r="F84" i="1"/>
  <c r="F83" i="1"/>
  <c r="F82" i="1"/>
  <c r="F81" i="1"/>
  <c r="F80" i="1"/>
  <c r="F79" i="1"/>
  <c r="F78" i="1"/>
  <c r="M77" i="1"/>
  <c r="L77" i="1"/>
  <c r="K77" i="1"/>
  <c r="J77" i="1"/>
  <c r="I77" i="1"/>
  <c r="H77" i="1"/>
  <c r="G77" i="1"/>
  <c r="E77" i="1"/>
  <c r="E66" i="1" s="1"/>
  <c r="F76" i="1"/>
  <c r="F75" i="1"/>
  <c r="F74" i="1"/>
  <c r="F73" i="1"/>
  <c r="F72" i="1"/>
  <c r="F71" i="1"/>
  <c r="F70" i="1"/>
  <c r="F68" i="1" s="1"/>
  <c r="F69" i="1"/>
  <c r="M68" i="1"/>
  <c r="L68" i="1"/>
  <c r="K68" i="1"/>
  <c r="J68" i="1"/>
  <c r="J66" i="1" s="1"/>
  <c r="I68" i="1"/>
  <c r="H68" i="1"/>
  <c r="G68" i="1"/>
  <c r="E68" i="1"/>
  <c r="F67" i="1"/>
  <c r="M66" i="1"/>
  <c r="L66" i="1"/>
  <c r="K66" i="1"/>
  <c r="K64" i="1"/>
  <c r="F63" i="1"/>
  <c r="F62" i="1"/>
  <c r="F61" i="1"/>
  <c r="F60" i="1"/>
  <c r="F59" i="1"/>
  <c r="F58" i="1"/>
  <c r="F57" i="1"/>
  <c r="M56" i="1"/>
  <c r="L56" i="1"/>
  <c r="K56" i="1"/>
  <c r="J56" i="1"/>
  <c r="I56" i="1"/>
  <c r="H56" i="1"/>
  <c r="G56" i="1"/>
  <c r="E56" i="1"/>
  <c r="F55" i="1"/>
  <c r="F54" i="1"/>
  <c r="F53" i="1"/>
  <c r="F52" i="1"/>
  <c r="F51" i="1"/>
  <c r="F50" i="1"/>
  <c r="F49" i="1"/>
  <c r="F48" i="1"/>
  <c r="F47" i="1"/>
  <c r="F46" i="1"/>
  <c r="F45" i="1"/>
  <c r="F44" i="1"/>
  <c r="F43" i="1"/>
  <c r="F42" i="1"/>
  <c r="F41" i="1"/>
  <c r="F40" i="1"/>
  <c r="F39" i="1" s="1"/>
  <c r="F38" i="1" s="1"/>
  <c r="J39" i="1"/>
  <c r="I39" i="1"/>
  <c r="H39" i="1"/>
  <c r="G39" i="1"/>
  <c r="E39" i="1"/>
  <c r="M38" i="1"/>
  <c r="L38" i="1"/>
  <c r="K38" i="1"/>
  <c r="J38" i="1"/>
  <c r="I38" i="1"/>
  <c r="H38" i="1"/>
  <c r="G38" i="1"/>
  <c r="E38" i="1"/>
  <c r="F37" i="1"/>
  <c r="F36" i="1"/>
  <c r="F35" i="1"/>
  <c r="F34" i="1"/>
  <c r="F33" i="1"/>
  <c r="F32" i="1"/>
  <c r="F31" i="1"/>
  <c r="F30" i="1"/>
  <c r="F25" i="1" s="1"/>
  <c r="F29" i="1"/>
  <c r="F28" i="1"/>
  <c r="F27" i="1"/>
  <c r="F26" i="1"/>
  <c r="M25" i="1"/>
  <c r="L25" i="1"/>
  <c r="K25" i="1"/>
  <c r="J25" i="1"/>
  <c r="J22" i="1" s="1"/>
  <c r="J64" i="1" s="1"/>
  <c r="I25" i="1"/>
  <c r="I22" i="1" s="1"/>
  <c r="I64" i="1" s="1"/>
  <c r="H25" i="1"/>
  <c r="G25" i="1"/>
  <c r="G22" i="1" s="1"/>
  <c r="G64" i="1" s="1"/>
  <c r="E25" i="1"/>
  <c r="E22" i="1" s="1"/>
  <c r="F24" i="1"/>
  <c r="F23" i="1"/>
  <c r="M22" i="1"/>
  <c r="M64" i="1" s="1"/>
  <c r="M65" i="1" s="1"/>
  <c r="L22" i="1"/>
  <c r="L64" i="1" s="1"/>
  <c r="L65" i="1" s="1"/>
  <c r="K22" i="1"/>
  <c r="H22" i="1"/>
  <c r="H64" i="1" l="1"/>
  <c r="F22" i="1"/>
  <c r="F86" i="1"/>
  <c r="F56" i="1"/>
  <c r="F77" i="1"/>
  <c r="F66" i="1" s="1"/>
  <c r="E64" i="1"/>
  <c r="K65" i="1"/>
  <c r="G66" i="1"/>
  <c r="G105" i="1" s="1"/>
  <c r="H105" i="1"/>
  <c r="H65" i="1"/>
  <c r="E105" i="1"/>
  <c r="E65" i="1"/>
  <c r="I105" i="1"/>
  <c r="I65" i="1"/>
  <c r="J105" i="1"/>
  <c r="J65" i="1"/>
  <c r="F64" i="1" l="1"/>
  <c r="F105" i="1" s="1"/>
  <c r="G65" i="1"/>
  <c r="F65" i="1"/>
  <c r="B65" i="1" s="1"/>
  <c r="B105" i="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<sst xmlns="http://schemas.openxmlformats.org/spreadsheetml/2006/main" count="256" uniqueCount="184">
  <si>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</si>
  <si>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</si>
  <si>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</si>
  <si>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</si>
  <si>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</si>
  <si>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</si>
  <si>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</si>
  <si>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</si>
  <si>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</si>
  <si>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</si>
  <si>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</si>
  <si>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</si>
  <si>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</si>
  <si>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</si>
  <si>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</si>
  <si>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</si>
  <si>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</si>
  <si>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</si>
  <si>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</si>
  <si>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</si>
  <si>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</si>
  <si>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</si>
  <si>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</si>
  <si>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</si>
  <si>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</si>
  <si>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</si>
  <si>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</si>
  <si>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</si>
  <si>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</si>
  <si>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</si>
  <si>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</si>
  <si>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</si>
  <si>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</si>
  <si>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</si>
  <si>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</si>
  <si>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</si>
  <si>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</si>
  <si>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</si>
  <si>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</si>
  <si>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</si>
  <si>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</si>
  <si>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</si>
  <si>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</si>
  <si>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</si>
  <si>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</si>
  <si>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</si>
  <si>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</si>
  <si>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</si>
  <si>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</si>
  <si>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</si>
  <si>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</si>
  <si>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</si>
  <si>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</si>
  <si>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</si>
  <si>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</si>
  <si>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</si>
  <si>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</si>
  <si>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</si>
  <si>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</si>
  <si>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</si>
  <si>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</si>
  <si>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</si>
  <si>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</si>
  <si>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</si>
  <si>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</si>
  <si>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</si>
  <si>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</si>
  <si>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</si>
  <si>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</si>
  <si>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</si>
  <si>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</si>
  <si>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</si>
  <si>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</si>
  <si>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</si>
  <si>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</si>
  <si>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</si>
  <si>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</si>
  <si>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</si>
  <si>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</si>
  <si>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</si>
  <si>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</si>
  <si>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</si>
  <si>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</si>
  <si>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</si>
  <si>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</si>
  <si>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</si>
  <si>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</si>
  <si>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</si>
  <si>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</si>
  <si>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</si>
  <si>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</si>
  <si>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</si>
  <si>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</si>
  <si>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</si>
  <si>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</si>
  <si>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</si>
  <si>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</si>
  <si>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</si>
  <si>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</si>
  <si>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</si>
  <si>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</si>
  <si>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</si>
  <si>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</si>
  <si>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</si>
  <si>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</si>
  <si>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</si>
  <si>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</si>
  <si>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</si>
  <si>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</si>
  <si>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</si>
  <si>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</si>
  <si>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</si>
  <si>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</si>
  <si>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</si>
  <si>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</si>
  <si>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</si>
  <si>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</si>
  <si>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</si>
  <si>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</si>
  <si>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</si>
  <si>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</si>
  <si>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</si>
  <si>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</si>
  <si>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</si>
  <si>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</si>
  <si>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</si>
  <si>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</si>
  <si>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</si>
  <si>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</si>
  <si>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</si>
  <si>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</si>
  <si>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</si>
  <si>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</si>
  <si>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</si>
  <si>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</si>
  <si>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</si>
  <si>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</si>
  <si>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</si>
  <si>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</si>
  <si>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</si>
  <si>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</si>
  <si>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</si>
  <si>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</si>
  <si>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</si>
  <si>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</si>
  <si>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</si>
  <si>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</si>
  <si>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</si>
  <si>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</si>
  <si>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</si>
  <si>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</si>
  <si>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</si>
  <si>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</si>
  <si>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</si>
  <si>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</si>
  <si>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</si>
  <si>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</si>
  <si>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</si>
  <si>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</si>
  <si>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</si>
  <si>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</si>
  <si>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</si>
  <si>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</si>
  <si>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</si>
  <si>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</si>
  <si>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</si>
  <si>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</si>
  <si>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</si>
  <si>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</si>
  <si>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</si>
  <si>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</si>
  <si>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</si>
  <si>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</si>
  <si>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КСФ</t>
  </si>
  <si>
    <t>Национален фонд към Министерството на финансите</t>
  </si>
  <si>
    <t>код по ЕБК:</t>
  </si>
  <si>
    <t>9817</t>
  </si>
  <si>
    <t>СЕС - КСФ</t>
  </si>
  <si>
    <t>Л.Вълкова</t>
  </si>
  <si>
    <t>Д. Караенева</t>
  </si>
  <si>
    <t>М. Милошева</t>
  </si>
  <si>
    <t>e.gergova@minfin.bg</t>
  </si>
  <si>
    <t>ОТЧЕТ               2022 г.</t>
  </si>
  <si>
    <t>Годишен         уточнен план                           2022 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</si>
</sst>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_(* \(#,##0.00\);_(* &quot;-&quot;??_);_(@_)"/>
    <numFmt numFmtId="165" formatCode="dd\.m\.yyyy\ &quot;г.&quot;;@"/>
    <numFmt numFmtId="166" formatCode="000&quot; &quot;000&quot; &quot;000"/>
    <numFmt numFmtId="167" formatCode="0.0"/>
    <numFmt numFmtId="168"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164" fontId="1" fillId="0" borderId="0" applyFont="0" applyFill="0" applyBorder="0" applyAlignment="0" applyProtection="0"/>
    <xf numFmtId="0" fontId="8" fillId="0" borderId="0"/>
    <xf numFmtId="0" fontId="8" fillId="0" borderId="0"/>
    <xf numFmtId="0" fontId="8" fillId="0" borderId="0"/>
  </cellStyleXfs>
  <cellXfs count="458">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5"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6"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7" fontId="3" fillId="2" borderId="10" xfId="0" applyNumberFormat="1" applyFont="1" applyFill="1" applyBorder="1" applyProtection="1"/>
    <xf numFmtId="167" fontId="3" fillId="2" borderId="11" xfId="0" applyNumberFormat="1" applyFont="1" applyFill="1" applyBorder="1" applyProtection="1"/>
    <xf numFmtId="167" fontId="3" fillId="2" borderId="0" xfId="0" applyNumberFormat="1" applyFont="1" applyFill="1" applyBorder="1" applyProtection="1"/>
    <xf numFmtId="167"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7" fontId="3" fillId="0" borderId="18" xfId="0" applyNumberFormat="1" applyFont="1" applyFill="1" applyBorder="1" applyAlignment="1" applyProtection="1">
      <alignment horizontal="center" vertical="center" wrapText="1"/>
    </xf>
    <xf numFmtId="167"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7"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7"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7"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7" fontId="10" fillId="0" borderId="0" xfId="0" applyNumberFormat="1" applyFont="1" applyProtection="1"/>
    <xf numFmtId="167" fontId="10" fillId="2" borderId="0" xfId="0" applyNumberFormat="1" applyFont="1" applyFill="1" applyProtection="1"/>
    <xf numFmtId="167" fontId="10" fillId="3" borderId="0" xfId="0" applyNumberFormat="1" applyFont="1" applyFill="1" applyBorder="1" applyProtection="1"/>
    <xf numFmtId="167"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164"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8" fontId="3" fillId="7" borderId="99" xfId="0" applyNumberFormat="1" applyFont="1" applyFill="1" applyBorder="1" applyAlignment="1" applyProtection="1"/>
    <xf numFmtId="168" fontId="10" fillId="8" borderId="100" xfId="0" applyNumberFormat="1" applyFont="1" applyFill="1" applyBorder="1" applyAlignment="1" applyProtection="1"/>
    <xf numFmtId="168" fontId="10" fillId="8" borderId="101" xfId="0" applyNumberFormat="1" applyFont="1" applyFill="1" applyBorder="1" applyAlignment="1" applyProtection="1"/>
    <xf numFmtId="168"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8" fontId="25" fillId="2" borderId="104" xfId="0" quotePrefix="1" applyNumberFormat="1" applyFont="1" applyFill="1" applyBorder="1" applyAlignment="1" applyProtection="1"/>
    <xf numFmtId="168" fontId="26" fillId="2" borderId="104" xfId="0" quotePrefix="1" applyNumberFormat="1" applyFont="1" applyFill="1" applyBorder="1" applyAlignment="1" applyProtection="1"/>
    <xf numFmtId="168"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8" fontId="3" fillId="7" borderId="32" xfId="0" applyNumberFormat="1" applyFont="1" applyFill="1" applyBorder="1" applyAlignment="1" applyProtection="1">
      <alignment horizontal="right"/>
    </xf>
    <xf numFmtId="168" fontId="10" fillId="8" borderId="33" xfId="0" applyNumberFormat="1" applyFont="1" applyFill="1" applyBorder="1" applyAlignment="1" applyProtection="1">
      <alignment horizontal="right"/>
    </xf>
    <xf numFmtId="168" fontId="10" fillId="8" borderId="34" xfId="0" applyNumberFormat="1" applyFont="1" applyFill="1" applyBorder="1" applyAlignment="1" applyProtection="1">
      <alignment horizontal="right"/>
    </xf>
    <xf numFmtId="168"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7"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7"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7" fontId="10" fillId="14" borderId="52" xfId="0" applyNumberFormat="1" applyFont="1" applyFill="1" applyBorder="1" applyProtection="1"/>
    <xf numFmtId="167"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7"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7" fontId="10" fillId="0" borderId="107" xfId="0" applyNumberFormat="1" applyFont="1" applyBorder="1" applyProtection="1"/>
    <xf numFmtId="167"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8" fontId="25" fillId="2" borderId="11" xfId="0" quotePrefix="1" applyNumberFormat="1" applyFont="1" applyFill="1" applyBorder="1" applyAlignment="1" applyProtection="1"/>
    <xf numFmtId="168"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7"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29" fillId="5" borderId="5" xfId="2" applyNumberFormat="1" applyFont="1" applyFill="1" applyBorder="1" applyAlignment="1" applyProtection="1">
      <alignment horizontal="center" vertical="center"/>
    </xf>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21">
    <dxf>
      <font>
        <color rgb="FFFFFF00"/>
      </font>
      <fill>
        <patternFill>
          <bgColor rgb="FF000099"/>
        </patternFill>
      </fill>
    </dxf>
    <dxf>
      <font>
        <color rgb="FFFFFFCC"/>
      </font>
    </dxf>
    <dxf>
      <font>
        <color rgb="FFF0FDCF"/>
      </font>
    </dxf>
    <dxf>
      <font>
        <color rgb="FFFFFF00"/>
      </font>
      <numFmt numFmtId="169" formatCode="#,##0;\(#,##0\)"/>
      <fill>
        <patternFill>
          <bgColor rgb="FFFF0000"/>
        </patternFill>
      </fill>
    </dxf>
    <dxf>
      <font>
        <color rgb="FFFFFF00"/>
      </font>
      <numFmt numFmtId="169"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70" formatCode="0000"/>
    </dxf>
    <dxf>
      <numFmt numFmtId="171" formatCode="0000&quot; &quot;0000"/>
    </dxf>
    <dxf>
      <numFmt numFmtId="172" formatCode="0000&quot; &quot;0000&quot; &quot;0000"/>
    </dxf>
    <dxf>
      <numFmt numFmtId="173" formatCode="0000&quot; &quot;0000&quot; &quot;0000&quot; &quot;0000"/>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3;&#1040;&#1062;&#1048;&#1054;&#1053;&#1040;&#1051;&#1045;&#1053;%20&#1060;&#1054;&#1053;&#1044;/&#1057;&#1054;/public/UBC/REPORT_MONTHLY/OTCHET_EBK_21/12.2021/ksf/B1_2021_12_PRB_KSF_2007_20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BC"/>
      <sheetName val="Cash-Flow-DATA"/>
      <sheetName val="OTCHET-agregirani pokazateli"/>
      <sheetName val="OTCHET F"/>
      <sheetName val="OTCHET"/>
      <sheetName val="agrenirani pokazateli nf"/>
      <sheetName val="nf"/>
      <sheetName val="ОПТ 2007 2013"/>
      <sheetName val="ОПОС 2007 2013"/>
      <sheetName val="ОПАК 2007 2013"/>
      <sheetName val="ОПРР 2007 2013"/>
      <sheetName val="ОПК 2007 2013"/>
      <sheetName val="ОПЧР 2007 2013"/>
      <sheetName val="ОПЧР 2014 2020"/>
      <sheetName val="ОПХ 2014 2020"/>
      <sheetName val="ОПИК 2014 2020"/>
      <sheetName val="ОПРР 2014 2020"/>
      <sheetName val="ОПТТИ 2014 2020"/>
      <sheetName val="ОПДУ 2014 2020"/>
      <sheetName val="ОПНОИР 2014 2020"/>
      <sheetName val="ОПОС 2014 2020"/>
      <sheetName val="INF"/>
      <sheetName val="lis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workbookViewId="0">
      <selection activeCell="G14" sqref="G14"/>
    </sheetView>
  </sheetViews>
  <sheetFormatPr defaultColWidth="9.140625"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173</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c r="C11" s="22"/>
      <c r="D11" s="22"/>
      <c r="E11" s="23" t="s">
        <v>0</v>
      </c>
      <c r="F11" s="24">
        <v>44592</v>
      </c>
      <c r="G11" s="25" t="s">
        <v>1</v>
      </c>
      <c r="H11" s="26"/>
      <c r="I11" s="449"/>
      <c r="J11" s="450"/>
      <c r="K11" s="27"/>
      <c r="L11" s="27"/>
      <c r="N11" s="1"/>
      <c r="O11" s="28"/>
      <c r="Q11" s="1"/>
      <c r="R11" s="29"/>
      <c r="S11" s="29"/>
      <c r="T11" s="29"/>
      <c r="U11" s="29"/>
    </row>
    <row r="12" spans="1:26" ht="23.25" customHeight="1" x14ac:dyDescent="0.3">
      <c r="B12" s="30" t="s">
        <v>2</v>
      </c>
      <c r="C12" s="31"/>
      <c r="D12" s="20"/>
      <c r="E12" s="3"/>
      <c r="F12" s="32"/>
      <c r="G12" s="3"/>
      <c r="H12" s="33"/>
      <c r="I12" s="451" t="s">
        <v>3</v>
      </c>
      <c r="J12" s="451"/>
      <c r="N12" s="1"/>
      <c r="O12" s="31"/>
      <c r="Q12" s="1"/>
      <c r="R12" s="29"/>
      <c r="S12" s="29"/>
      <c r="T12" s="29"/>
      <c r="U12" s="29"/>
    </row>
    <row r="13" spans="1:26" ht="23.25" customHeight="1" x14ac:dyDescent="0.25">
      <c r="B13" s="34" t="s">
        <v>174</v>
      </c>
      <c r="C13" s="31"/>
      <c r="D13" s="31"/>
      <c r="E13" s="35" t="s">
        <v>175</v>
      </c>
      <c r="F13" s="36" t="s">
        <v>176</v>
      </c>
      <c r="G13" s="3"/>
      <c r="H13" s="33"/>
      <c r="I13" s="452"/>
      <c r="J13" s="452"/>
      <c r="N13" s="1"/>
      <c r="O13" s="31"/>
      <c r="Q13" s="1"/>
      <c r="R13" s="29"/>
      <c r="S13" s="29"/>
      <c r="T13" s="29"/>
      <c r="U13" s="29"/>
    </row>
    <row r="14" spans="1:26" ht="23.25" customHeight="1" x14ac:dyDescent="0.25">
      <c r="B14" s="37" t="s">
        <v>4</v>
      </c>
      <c r="C14" s="11"/>
      <c r="D14" s="11"/>
      <c r="E14" s="11"/>
      <c r="F14" s="11"/>
      <c r="G14" s="11"/>
      <c r="H14" s="33"/>
      <c r="I14" s="452"/>
      <c r="J14" s="452"/>
      <c r="N14" s="1"/>
      <c r="O14" s="11"/>
      <c r="Q14" s="1"/>
      <c r="R14" s="29"/>
      <c r="S14" s="29"/>
      <c r="T14" s="29"/>
      <c r="U14" s="29"/>
    </row>
    <row r="15" spans="1:26" ht="21.75" customHeight="1" thickBot="1" x14ac:dyDescent="0.4">
      <c r="B15" s="38" t="s">
        <v>5</v>
      </c>
      <c r="C15" s="39"/>
      <c r="D15" s="39"/>
      <c r="E15" s="40">
        <v>98</v>
      </c>
      <c r="F15" s="41" t="s">
        <v>177</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3" t="s">
        <v>183</v>
      </c>
      <c r="F17" s="455" t="s">
        <v>182</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54"/>
      <c r="F18" s="456"/>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customHeight="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0</v>
      </c>
      <c r="F22" s="102">
        <f t="shared" si="0"/>
        <v>109348312</v>
      </c>
      <c r="G22" s="103">
        <f t="shared" si="0"/>
        <v>109348312</v>
      </c>
      <c r="H22" s="104">
        <f t="shared" si="0"/>
        <v>0</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f t="shared" ref="F23:F88" si="1">+G23+H23+I23+J23</f>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+E26+E30+E31+E32+E33</f>
        <v>0</v>
      </c>
      <c r="F25" s="127">
        <f>+F26+F30+F31+F32+F33</f>
        <v>-92950</v>
      </c>
      <c r="G25" s="128">
        <f t="shared" ref="G25:M25" si="2">+G26+G30+G31+G32+G33</f>
        <v>-92950</v>
      </c>
      <c r="H25" s="129">
        <f>+H26+H30+H31+H32+H33</f>
        <v>0</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0</v>
      </c>
      <c r="F26" s="133">
        <f t="shared" si="1"/>
        <v>61</v>
      </c>
      <c r="G26" s="134">
        <v>61</v>
      </c>
      <c r="H26" s="135">
        <v>0</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f t="shared" si="1"/>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f t="shared" si="1"/>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f t="shared" si="1"/>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f t="shared" si="1"/>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f t="shared" si="1"/>
        <v>40</v>
      </c>
      <c r="G31" s="169">
        <v>40</v>
      </c>
      <c r="H31" s="170">
        <v>0</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f t="shared" si="1"/>
        <v>-93051</v>
      </c>
      <c r="G32" s="169">
        <v>-93051</v>
      </c>
      <c r="H32" s="170">
        <v>0</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f t="shared" si="1"/>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x14ac:dyDescent="0.25">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f t="shared" si="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0</v>
      </c>
      <c r="F37" s="199">
        <f t="shared" si="1"/>
        <v>109441262</v>
      </c>
      <c r="G37" s="200">
        <v>109441262</v>
      </c>
      <c r="H37" s="201">
        <v>0</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3">E39+E43+E44+E46+SUM(E48:E52)+E55</f>
        <v>0</v>
      </c>
      <c r="F38" s="209">
        <f t="shared" si="3"/>
        <v>86795248</v>
      </c>
      <c r="G38" s="210">
        <f t="shared" si="3"/>
        <v>86795248</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4">SUM(E40:E42)</f>
        <v>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0</v>
      </c>
      <c r="F40" s="229">
        <f t="shared" si="1"/>
        <v>0</v>
      </c>
      <c r="G40" s="230">
        <v>0</v>
      </c>
      <c r="H40" s="231">
        <v>0</v>
      </c>
      <c r="I40" s="231">
        <v>0</v>
      </c>
      <c r="J40" s="232">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0</v>
      </c>
      <c r="F41" s="237">
        <f t="shared" si="1"/>
        <v>0</v>
      </c>
      <c r="G41" s="238">
        <v>0</v>
      </c>
      <c r="H41" s="239">
        <v>0</v>
      </c>
      <c r="I41" s="239">
        <v>0</v>
      </c>
      <c r="J41" s="240">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0</v>
      </c>
      <c r="F42" s="244">
        <f t="shared" si="1"/>
        <v>0</v>
      </c>
      <c r="G42" s="245">
        <v>0</v>
      </c>
      <c r="H42" s="246">
        <v>0</v>
      </c>
      <c r="I42" s="246">
        <v>0</v>
      </c>
      <c r="J42" s="247">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0</v>
      </c>
      <c r="F43" s="250">
        <f t="shared" si="1"/>
        <v>0</v>
      </c>
      <c r="G43" s="251">
        <v>0</v>
      </c>
      <c r="H43" s="252">
        <v>0</v>
      </c>
      <c r="I43" s="252">
        <v>0</v>
      </c>
      <c r="J43" s="253">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f t="shared" si="1"/>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f t="shared" si="1"/>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0</v>
      </c>
      <c r="F46" s="250">
        <f t="shared" si="1"/>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0</v>
      </c>
      <c r="F47" s="256">
        <f t="shared" si="1"/>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0</v>
      </c>
      <c r="F48" s="168">
        <f t="shared" si="1"/>
        <v>55481703</v>
      </c>
      <c r="G48" s="163">
        <v>55481703</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0</v>
      </c>
      <c r="F49" s="168">
        <f t="shared" si="1"/>
        <v>0</v>
      </c>
      <c r="G49" s="169">
        <v>0</v>
      </c>
      <c r="H49" s="170">
        <v>0</v>
      </c>
      <c r="I49" s="170">
        <v>0</v>
      </c>
      <c r="J49" s="171">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0</v>
      </c>
      <c r="F50" s="168">
        <f t="shared" si="1"/>
        <v>31313545</v>
      </c>
      <c r="G50" s="169">
        <v>31313545</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f>+G51+H51+I51+J51</f>
        <v>0</v>
      </c>
      <c r="G51" s="121">
        <v>0</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f t="shared" si="1"/>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f t="shared" si="1"/>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f t="shared" si="1"/>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f t="shared" si="1"/>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5">+E57+E58+E62</f>
        <v>0</v>
      </c>
      <c r="F56" s="293">
        <f t="shared" si="5"/>
        <v>-49761123</v>
      </c>
      <c r="G56" s="294">
        <f t="shared" si="5"/>
        <v>-49761123</v>
      </c>
      <c r="H56" s="295">
        <f t="shared" si="5"/>
        <v>0</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0</v>
      </c>
      <c r="F57" s="299">
        <f t="shared" si="1"/>
        <v>17324089</v>
      </c>
      <c r="G57" s="300">
        <v>17324089</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f t="shared" si="1"/>
        <v>-67085212</v>
      </c>
      <c r="G58" s="305">
        <v>-67085212</v>
      </c>
      <c r="H58" s="306">
        <v>0</v>
      </c>
      <c r="I58" s="306">
        <v>0</v>
      </c>
      <c r="J58" s="307">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f t="shared" si="1"/>
        <v>5376570</v>
      </c>
      <c r="G59" s="310">
        <v>5376570</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f t="shared" si="1"/>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f t="shared" si="1"/>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f t="shared" si="1"/>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6">+E22-E38+E56-E63</f>
        <v>0</v>
      </c>
      <c r="F64" s="336">
        <f t="shared" si="6"/>
        <v>-27208059</v>
      </c>
      <c r="G64" s="337">
        <f t="shared" si="6"/>
        <v>-27208059</v>
      </c>
      <c r="H64" s="338">
        <f t="shared" si="6"/>
        <v>0</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0</v>
      </c>
      <c r="F66" s="348">
        <f>SUM(+F68+F76+F77+F84+F85+F86+F89+F90+F91+F92+F93+F94+F95)</f>
        <v>27208059</v>
      </c>
      <c r="G66" s="349">
        <f t="shared" ref="G66:L66" si="8">SUM(+G68+G76+G77+G84+G85+G86+G89+G90+G91+G92+G93+G94+G95)</f>
        <v>27208059</v>
      </c>
      <c r="H66" s="350">
        <f>SUM(+H68+H76+H77+H84+H85+H86+H89+H90+H91+H92+H93+H94+H95)</f>
        <v>0</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5" hidden="1" customHeight="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f t="shared" si="1"/>
        <v>0</v>
      </c>
      <c r="G69" s="368">
        <v>0</v>
      </c>
      <c r="H69" s="369">
        <v>0</v>
      </c>
      <c r="I69" s="369">
        <v>0</v>
      </c>
      <c r="J69" s="370">
        <v>0</v>
      </c>
      <c r="K69" s="371" t="e">
        <v>#REF!</v>
      </c>
      <c r="L69" s="371" t="e">
        <v>#REF!</v>
      </c>
      <c r="M69" s="371" t="e">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f t="shared" si="1"/>
        <v>0</v>
      </c>
      <c r="G70" s="376">
        <v>0</v>
      </c>
      <c r="H70" s="377">
        <v>0</v>
      </c>
      <c r="I70" s="377">
        <v>0</v>
      </c>
      <c r="J70" s="378">
        <v>0</v>
      </c>
      <c r="K70" s="371" t="e">
        <v>#REF!</v>
      </c>
      <c r="L70" s="371" t="e">
        <v>#REF!</v>
      </c>
      <c r="M70" s="371" t="e">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f t="shared" si="1"/>
        <v>0</v>
      </c>
      <c r="G71" s="376">
        <v>0</v>
      </c>
      <c r="H71" s="377">
        <v>0</v>
      </c>
      <c r="I71" s="377">
        <v>0</v>
      </c>
      <c r="J71" s="378">
        <v>0</v>
      </c>
      <c r="K71" s="371" t="e">
        <v>#REF!</v>
      </c>
      <c r="L71" s="371" t="e">
        <v>#REF!</v>
      </c>
      <c r="M71" s="371" t="e">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f t="shared" si="1"/>
        <v>0</v>
      </c>
      <c r="G72" s="376">
        <v>0</v>
      </c>
      <c r="H72" s="377">
        <v>0</v>
      </c>
      <c r="I72" s="377">
        <v>0</v>
      </c>
      <c r="J72" s="378">
        <v>0</v>
      </c>
      <c r="K72" s="371" t="e">
        <v>#REF!</v>
      </c>
      <c r="L72" s="371" t="e">
        <v>#REF!</v>
      </c>
      <c r="M72" s="371" t="e">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f t="shared" si="1"/>
        <v>0</v>
      </c>
      <c r="G73" s="376">
        <v>0</v>
      </c>
      <c r="H73" s="377">
        <v>0</v>
      </c>
      <c r="I73" s="377">
        <v>0</v>
      </c>
      <c r="J73" s="378">
        <v>0</v>
      </c>
      <c r="K73" s="371" t="e">
        <v>#REF!</v>
      </c>
      <c r="L73" s="371" t="e">
        <v>#REF!</v>
      </c>
      <c r="M73" s="371" t="e">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f t="shared" si="1"/>
        <v>0</v>
      </c>
      <c r="G74" s="376">
        <v>0</v>
      </c>
      <c r="H74" s="377">
        <v>0</v>
      </c>
      <c r="I74" s="377">
        <v>0</v>
      </c>
      <c r="J74" s="378">
        <v>0</v>
      </c>
      <c r="K74" s="371" t="e">
        <v>#REF!</v>
      </c>
      <c r="L74" s="371" t="e">
        <v>#REF!</v>
      </c>
      <c r="M74" s="371" t="e">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f t="shared" si="1"/>
        <v>0</v>
      </c>
      <c r="G75" s="383">
        <v>0</v>
      </c>
      <c r="H75" s="384">
        <v>0</v>
      </c>
      <c r="I75" s="384">
        <v>0</v>
      </c>
      <c r="J75" s="385">
        <v>0</v>
      </c>
      <c r="K75" s="371" t="e">
        <v>#REF!</v>
      </c>
      <c r="L75" s="371" t="e">
        <v>#REF!</v>
      </c>
      <c r="M75" s="371" t="e">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f t="shared" si="1"/>
        <v>0</v>
      </c>
      <c r="G76" s="300">
        <v>0</v>
      </c>
      <c r="H76" s="301">
        <v>0</v>
      </c>
      <c r="I76" s="301">
        <v>0</v>
      </c>
      <c r="J76" s="302">
        <v>0</v>
      </c>
      <c r="K76" s="371" t="e">
        <v>#REF!</v>
      </c>
      <c r="L76" s="371" t="e">
        <v>#REF!</v>
      </c>
      <c r="M76" s="371" t="e">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2027</v>
      </c>
      <c r="G77" s="310">
        <f t="shared" ref="G77:M77" si="10">SUM(G78:G83)</f>
        <v>2027</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f t="shared" si="1"/>
        <v>0</v>
      </c>
      <c r="G78" s="368">
        <v>0</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f t="shared" si="1"/>
        <v>2027</v>
      </c>
      <c r="G79" s="376">
        <v>2027</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f t="shared" si="1"/>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f t="shared" si="1"/>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f t="shared" si="1"/>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f t="shared" si="1"/>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f t="shared" si="1"/>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28699053</v>
      </c>
      <c r="G86" s="310">
        <f t="shared" ref="G86:M86" si="11">+G87+G88</f>
        <v>28699053</v>
      </c>
      <c r="H86" s="311">
        <f>+H87+H88</f>
        <v>0</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f t="shared" si="1"/>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f t="shared" si="1"/>
        <v>28699053</v>
      </c>
      <c r="G88" s="383">
        <v>28699053</v>
      </c>
      <c r="H88" s="384">
        <v>0</v>
      </c>
      <c r="I88" s="384">
        <v>0</v>
      </c>
      <c r="J88" s="385">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f t="shared" ref="F89:F96" si="12">+G89+H89+I89+J89</f>
        <v>0</v>
      </c>
      <c r="G89" s="300">
        <v>0</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f t="shared" si="12"/>
        <v>0</v>
      </c>
      <c r="G90" s="305">
        <v>0</v>
      </c>
      <c r="H90" s="306">
        <v>0</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f t="shared" si="12"/>
        <v>0</v>
      </c>
      <c r="G91" s="169">
        <v>0</v>
      </c>
      <c r="H91" s="170">
        <v>0</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f t="shared" si="12"/>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0</v>
      </c>
      <c r="F93" s="168">
        <f t="shared" si="12"/>
        <v>355068831</v>
      </c>
      <c r="G93" s="169">
        <v>355068831</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0</v>
      </c>
      <c r="F94" s="168">
        <f t="shared" si="12"/>
        <v>-356561852</v>
      </c>
      <c r="G94" s="169">
        <v>-356561852</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f t="shared" si="12"/>
        <v>0</v>
      </c>
      <c r="G95" s="121">
        <v>0</v>
      </c>
      <c r="H95" s="122">
        <v>0</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f t="shared" si="12"/>
        <v>0</v>
      </c>
      <c r="G96" s="397">
        <v>0</v>
      </c>
      <c r="H96" s="398">
        <v>0</v>
      </c>
      <c r="I96" s="398">
        <v>0</v>
      </c>
      <c r="J96" s="399">
        <v>0</v>
      </c>
      <c r="K96" s="400"/>
      <c r="L96" s="400"/>
      <c r="M96" s="400"/>
      <c r="N96" s="196"/>
      <c r="O96" s="401" t="s">
        <v>161</v>
      </c>
      <c r="P96" s="402"/>
      <c r="Q96" s="216"/>
      <c r="R96" s="217"/>
      <c r="S96" s="217"/>
      <c r="T96" s="217"/>
      <c r="U96" s="217"/>
      <c r="V96" s="217"/>
      <c r="W96" s="217"/>
      <c r="X96" s="218"/>
      <c r="Y96" s="217"/>
      <c r="Z96" s="217"/>
    </row>
    <row r="97" spans="2:26" ht="16.5" hidden="1" customHeight="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customHeight="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customHeight="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customHeight="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customHeight="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customHeight="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customHeight="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customHeight="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181</v>
      </c>
      <c r="C107" s="421"/>
      <c r="D107" s="421"/>
      <c r="E107" s="426"/>
      <c r="F107" s="19"/>
      <c r="G107" s="427">
        <v>9859</v>
      </c>
      <c r="H107" s="447">
        <v>2748</v>
      </c>
      <c r="I107" s="428"/>
      <c r="J107" s="429">
        <v>44600</v>
      </c>
      <c r="K107" s="420"/>
      <c r="L107" s="420"/>
      <c r="M107" s="420"/>
      <c r="N107" s="415"/>
      <c r="O107" s="421"/>
      <c r="P107" s="118"/>
      <c r="Q107" s="205"/>
      <c r="R107" s="217"/>
      <c r="S107" s="217"/>
      <c r="T107" s="217"/>
      <c r="U107" s="217"/>
      <c r="V107" s="217"/>
      <c r="W107" s="217"/>
      <c r="X107" s="218"/>
      <c r="Y107" s="217"/>
      <c r="Z107" s="217"/>
    </row>
    <row r="108" spans="2:26" ht="15.75" x14ac:dyDescent="0.25">
      <c r="B108" s="430" t="s">
        <v>167</v>
      </c>
      <c r="C108" s="431"/>
      <c r="D108" s="431"/>
      <c r="E108" s="432"/>
      <c r="F108" s="432"/>
      <c r="G108" s="457" t="s">
        <v>168</v>
      </c>
      <c r="H108" s="457"/>
      <c r="I108" s="433"/>
      <c r="J108" s="434" t="s">
        <v>169</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170</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8" t="s">
        <v>178</v>
      </c>
      <c r="F110" s="448"/>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171</v>
      </c>
      <c r="C113" s="421"/>
      <c r="D113" s="421"/>
      <c r="E113" s="437"/>
      <c r="F113" s="437"/>
      <c r="G113" s="3"/>
      <c r="H113" s="439" t="s">
        <v>172</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8" t="s">
        <v>179</v>
      </c>
      <c r="F114" s="448"/>
      <c r="G114" s="443"/>
      <c r="H114" s="3"/>
      <c r="I114" s="448" t="s">
        <v>180</v>
      </c>
      <c r="J114" s="448"/>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I114 E110">
    <cfRule type="cellIs" dxfId="20" priority="23" stopIfTrue="1" operator="equal">
      <formula>0</formula>
    </cfRule>
  </conditionalFormatting>
  <conditionalFormatting sqref="E114:F114">
    <cfRule type="cellIs" dxfId="19" priority="21" stopIfTrue="1" operator="equal">
      <formula>0</formula>
    </cfRule>
  </conditionalFormatting>
  <conditionalFormatting sqref="F15">
    <cfRule type="cellIs" dxfId="18" priority="16" stopIfTrue="1" operator="equal">
      <formula>"Чужди средства"</formula>
    </cfRule>
    <cfRule type="cellIs" dxfId="17" priority="17" stopIfTrue="1" operator="equal">
      <formula>"СЕС - ДМП"</formula>
    </cfRule>
    <cfRule type="cellIs" dxfId="16" priority="18" stopIfTrue="1" operator="equal">
      <formula>"СЕС - РА"</formula>
    </cfRule>
    <cfRule type="cellIs" dxfId="15" priority="19" stopIfTrue="1" operator="equal">
      <formula>"СЕС - ДЕС"</formula>
    </cfRule>
    <cfRule type="cellIs" dxfId="14" priority="20" stopIfTrue="1" operator="equal">
      <formula>"СЕС - КСФ"</formula>
    </cfRule>
  </conditionalFormatting>
  <conditionalFormatting sqref="I11:J11">
    <cfRule type="cellIs" dxfId="13" priority="11" stopIfTrue="1" operator="between">
      <formula>1000000000000</formula>
      <formula>9999999999999990</formula>
    </cfRule>
    <cfRule type="cellIs" dxfId="12" priority="12" stopIfTrue="1" operator="between">
      <formula>10000000000</formula>
      <formula>999999999999</formula>
    </cfRule>
    <cfRule type="cellIs" dxfId="11" priority="13" stopIfTrue="1" operator="between">
      <formula>1000000</formula>
      <formula>99999999</formula>
    </cfRule>
    <cfRule type="cellIs" dxfId="10" priority="14" stopIfTrue="1" operator="between">
      <formula>100</formula>
      <formula>9999</formula>
    </cfRule>
  </conditionalFormatting>
  <conditionalFormatting sqref="E15">
    <cfRule type="cellIs" dxfId="9" priority="6" stopIfTrue="1" operator="equal">
      <formula>"Чужди средства"</formula>
    </cfRule>
    <cfRule type="cellIs" dxfId="8" priority="7" stopIfTrue="1" operator="equal">
      <formula>"СЕС - ДМП"</formula>
    </cfRule>
    <cfRule type="cellIs" dxfId="7" priority="8" stopIfTrue="1" operator="equal">
      <formula>"СЕС - РА"</formula>
    </cfRule>
    <cfRule type="cellIs" dxfId="6" priority="9" stopIfTrue="1" operator="equal">
      <formula>"СЕС - ДЕС"</formula>
    </cfRule>
    <cfRule type="cellIs" dxfId="5" priority="10" stopIfTrue="1" operator="equal">
      <formula>"СЕС - КСФ"</formula>
    </cfRule>
  </conditionalFormatting>
  <conditionalFormatting sqref="E65:J65">
    <cfRule type="cellIs" dxfId="4" priority="5" stopIfTrue="1" operator="notEqual">
      <formula>0</formula>
    </cfRule>
  </conditionalFormatting>
  <conditionalFormatting sqref="E105:J105">
    <cfRule type="cellIs" dxfId="3" priority="4" stopIfTrue="1" operator="notEqual">
      <formula>0</formula>
    </cfRule>
  </conditionalFormatting>
  <conditionalFormatting sqref="G107:H107 B107">
    <cfRule type="cellIs" dxfId="2" priority="3" stopIfTrue="1" operator="equal">
      <formula>0</formula>
    </cfRule>
  </conditionalFormatting>
  <conditionalFormatting sqref="J107">
    <cfRule type="cellIs" dxfId="1" priority="2" stopIfTrue="1" operator="equal">
      <formula>0</formula>
    </cfRule>
  </conditionalFormatting>
  <conditionalFormatting sqref="B105">
    <cfRule type="cellIs" dxfId="0" priority="1" stopIfTrue="1" operator="notEqual">
      <formula>0</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WLS983073:WLV98307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WVO983073:WVR98307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E33 G33:J3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WLS983094:WLV98309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WVO983094:WVR98309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E54 G54:J54">
      <formula1>0</formula1>
    </dataValidation>
    <dataValidation type="whole" operator="lessThanOrEqual" allowBlank="1" showInputMessage="1" showErrorMessage="1" error="въведете цяло отрицателно число" sqref="WLS983131:WLV98313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WVO983131:WVR98313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E91 G91:J91">
      <formula1>0</formula1>
    </dataValidation>
    <dataValidation type="whole" operator="greaterThanOrEqual" allowBlank="1" showInputMessage="1" showErrorMessage="1" error="въведете цяло положително число" sqref="WLS983130:WLV98313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WVO983130:WVR98313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E90 G90:J90">
      <formula1>0</formula1>
    </dataValidation>
    <dataValidation type="whole" operator="lessThanOrEqual" allowBlank="1" showInputMessage="1" showErrorMessage="1" sqref="WVS983131:WVU98313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K91:M91">
      <formula1>0</formula1>
    </dataValidation>
    <dataValidation type="whole" operator="greaterThanOrEqual" allowBlank="1" showInputMessage="1" showErrorMessage="1" sqref="WVS983130:WVU98313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K90:M9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TBC983074:TBF983093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TKY983074:TLB983093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TUU983074:TUX983093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UEQ983074:UET983093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UOM983074:UOP983093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UYI983074:UYL983093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VIE983074:VIH983093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VSA983074:VSD983093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WBW983074:WBZ983093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WLS983074:WLV983093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WVO983074:WVR983093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E92:E96 G92:J96 E55:E89 E22:E32 G55:J89 K69:M76 G22:J32 E105:J105 E34:E53 F22:F96 G34:J53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Адрияна Димова</dc:creator>
  <cp:lastModifiedBy>Адрияна Димова</cp:lastModifiedBy>
  <dcterms:created xsi:type="dcterms:W3CDTF">2022-01-11T10:57:08Z</dcterms:created>
  <dcterms:modified xsi:type="dcterms:W3CDTF">2022-10-12T11:10:02Z</dcterms:modified>
</cp:coreProperties>
</file>