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2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19" i="5" l="1"/>
  <c r="H19" i="5"/>
  <c r="C19" i="5"/>
  <c r="E19" i="5" s="1"/>
  <c r="K18" i="5"/>
  <c r="H18" i="5"/>
  <c r="E18" i="5"/>
  <c r="K17" i="5"/>
  <c r="H17" i="5"/>
  <c r="E17" i="5"/>
  <c r="K16" i="5"/>
  <c r="H16" i="5"/>
  <c r="D16" i="5"/>
  <c r="E16" i="5" s="1"/>
  <c r="K15" i="5"/>
  <c r="H15" i="5"/>
  <c r="C15" i="5"/>
  <c r="E15" i="5" s="1"/>
  <c r="K14" i="5"/>
  <c r="H14" i="5"/>
  <c r="C14" i="5"/>
  <c r="E14" i="5" s="1"/>
  <c r="K13" i="5"/>
  <c r="H13" i="5"/>
  <c r="C13" i="5"/>
  <c r="E13" i="5" s="1"/>
  <c r="K12" i="5"/>
  <c r="H12" i="5"/>
  <c r="E12" i="5"/>
  <c r="K10" i="5"/>
  <c r="H10" i="5"/>
  <c r="E10" i="5"/>
  <c r="K9" i="5"/>
  <c r="H9" i="5"/>
  <c r="E9" i="5"/>
  <c r="K7" i="5"/>
  <c r="H7" i="5"/>
  <c r="E7" i="5"/>
  <c r="K6" i="5"/>
  <c r="H6" i="5"/>
  <c r="E6" i="5"/>
  <c r="E11" i="5" l="1"/>
  <c r="H11" i="5"/>
  <c r="M11" i="5"/>
  <c r="L11" i="5"/>
  <c r="K11" i="5"/>
  <c r="J11" i="5"/>
  <c r="I11" i="5"/>
  <c r="G11" i="5"/>
  <c r="F11" i="5"/>
  <c r="D11" i="5"/>
  <c r="C11" i="5"/>
  <c r="K8" i="5"/>
  <c r="E8" i="5"/>
  <c r="M8" i="5"/>
  <c r="L8" i="5"/>
  <c r="J8" i="5"/>
  <c r="I8" i="5"/>
  <c r="H8" i="5"/>
  <c r="G8" i="5"/>
  <c r="F8" i="5"/>
  <c r="D8" i="5"/>
  <c r="C8" i="5"/>
  <c r="H5" i="5"/>
  <c r="M5" i="5"/>
  <c r="L5" i="5"/>
  <c r="K5" i="5"/>
  <c r="J5" i="5"/>
  <c r="I5" i="5"/>
  <c r="G5" i="5"/>
  <c r="F5" i="5"/>
  <c r="E5" i="5"/>
  <c r="D5" i="5"/>
  <c r="C5" i="5"/>
  <c r="D20" i="5" l="1"/>
  <c r="G20" i="5"/>
  <c r="H20" i="5"/>
  <c r="I20" i="5"/>
  <c r="C20" i="5"/>
  <c r="J20" i="5"/>
  <c r="L20" i="5"/>
  <c r="F20" i="5"/>
  <c r="M20" i="5"/>
  <c r="K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E20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<sst xmlns="http://schemas.openxmlformats.org/spreadsheetml/2006/main" count="47" uniqueCount="31">
  <si>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</si>
  <si>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</si>
  <si>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</si>
  <si>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</si>
  <si>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</si>
  <si>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</si>
  <si>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</si>
  <si>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</si>
  <si>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</si>
  <si>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</si>
  <si>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</si>
  <si>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</si>
  <si>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</si>
  <si>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</si>
  <si>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</si>
  <si>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</si>
  <si>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</si>
  <si>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</si>
  <si>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</si>
  <si>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</si>
  <si>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</si>
  <si>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</si>
  <si>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</si>
  <si>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</si>
  <si>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28.02.2022</t>
  </si>
  <si>
    <t>Total funds received from the EC up to  28.02.2022</t>
  </si>
  <si>
    <t>Funds received from the EC based on submitted applications for payment up to  28.02.2022</t>
  </si>
  <si>
    <t>Paid up to  28.02.2022</t>
  </si>
  <si>
    <t>Total paid up to 28.02.2022</t>
  </si>
  <si>
    <t>Total public expenditure declared to the EC with Payment claims
 as per  28.02.2022</t>
  </si>
  <si>
    <t>Total public expenditure certified to the EC with Annual Accounts 
as per 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</si>
</sst>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0" zoomScaleNormal="90" zoomScaleSheetLayoutView="8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P14" sqref="P14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7" t="s">
        <v>0</v>
      </c>
      <c r="B2" s="88" t="s">
        <v>1</v>
      </c>
      <c r="C2" s="90" t="s">
        <v>2</v>
      </c>
      <c r="D2" s="90" t="s">
        <v>3</v>
      </c>
      <c r="E2" s="90" t="s">
        <v>4</v>
      </c>
      <c r="F2" s="83" t="s">
        <v>24</v>
      </c>
      <c r="G2" s="83" t="s">
        <v>26</v>
      </c>
      <c r="H2" s="83" t="s">
        <v>25</v>
      </c>
      <c r="I2" s="92" t="s">
        <v>27</v>
      </c>
      <c r="J2" s="93"/>
      <c r="K2" s="83" t="s">
        <v>28</v>
      </c>
      <c r="L2" s="81" t="s">
        <v>29</v>
      </c>
      <c r="M2" s="81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7"/>
      <c r="B3" s="89"/>
      <c r="C3" s="91"/>
      <c r="D3" s="91"/>
      <c r="E3" s="91"/>
      <c r="F3" s="94"/>
      <c r="G3" s="94"/>
      <c r="H3" s="94"/>
      <c r="I3" s="35" t="s">
        <v>5</v>
      </c>
      <c r="J3" s="36" t="s">
        <v>6</v>
      </c>
      <c r="K3" s="84"/>
      <c r="L3" s="82"/>
      <c r="M3" s="8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1">
        <v>11</v>
      </c>
      <c r="L4" s="71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723291692</v>
      </c>
      <c r="H5" s="21">
        <f t="shared" si="0"/>
        <v>883952590.54999995</v>
      </c>
      <c r="I5" s="38">
        <f>+I6+I7</f>
        <v>920463244.58850002</v>
      </c>
      <c r="J5" s="38">
        <f>+J6+J7</f>
        <v>162434690.22149998</v>
      </c>
      <c r="K5" s="21">
        <f>K6+K7</f>
        <v>1082897934.8099999</v>
      </c>
      <c r="L5" s="38">
        <f>L6+L7</f>
        <v>938307236.49860001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2117964267.839442</v>
      </c>
      <c r="AB5" s="51">
        <v>1461442349.48</v>
      </c>
      <c r="AC5" s="52">
        <f>+AA5-AB5</f>
        <v>656521918.359442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70">
        <v>55844296.543750003</v>
      </c>
      <c r="G6" s="37">
        <v>348098075.02999991</v>
      </c>
      <c r="H6" s="37">
        <f>F6+G6</f>
        <v>403942371.5737499</v>
      </c>
      <c r="I6" s="72">
        <v>400390580.62349999</v>
      </c>
      <c r="J6" s="73">
        <v>70657161.286500007</v>
      </c>
      <c r="K6" s="37">
        <f>I6+J6</f>
        <v>471047741.90999997</v>
      </c>
      <c r="L6" s="37">
        <v>456355934.30029595</v>
      </c>
      <c r="M6" s="37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921275173.6275779</v>
      </c>
      <c r="AA6" s="53">
        <f>+K6*1.95583</f>
        <v>921289305.0598352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70">
        <v>104816602.00624999</v>
      </c>
      <c r="G7" s="37">
        <v>375193616.97000003</v>
      </c>
      <c r="H7" s="37">
        <f>F7+G7</f>
        <v>480010218.97625005</v>
      </c>
      <c r="I7" s="72">
        <v>520072663.96499997</v>
      </c>
      <c r="J7" s="73">
        <v>91777528.934999987</v>
      </c>
      <c r="K7" s="37">
        <f>I7+J7</f>
        <v>611850192.89999998</v>
      </c>
      <c r="L7" s="37">
        <v>481951302.198304</v>
      </c>
      <c r="M7" s="37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1196656607.2738199</v>
      </c>
      <c r="AA7" s="53">
        <f t="shared" ref="AA7:AA19" si="2">+K7*1.95583</f>
        <v>1196674962.7796068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580301071.75999999</v>
      </c>
      <c r="H8" s="21">
        <f>H9+H10</f>
        <v>717510237.38125002</v>
      </c>
      <c r="I8" s="38">
        <f>+I9+I10</f>
        <v>748981029.20850015</v>
      </c>
      <c r="J8" s="38">
        <f>+J9+J10</f>
        <v>132173122.80150001</v>
      </c>
      <c r="K8" s="21">
        <f t="shared" si="3"/>
        <v>881154152.00999999</v>
      </c>
      <c r="L8" s="38">
        <f>L9+L10</f>
        <v>750782442.16239297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1723361290.501158</v>
      </c>
      <c r="AA8" s="50">
        <f t="shared" si="2"/>
        <v>1723387725.1257184</v>
      </c>
      <c r="AB8" s="51">
        <v>942880842.37</v>
      </c>
      <c r="AC8" s="52">
        <f>+AA8-AB8</f>
        <v>780506882.75571835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0">
        <v>32248568.208749998</v>
      </c>
      <c r="G9" s="77">
        <v>141741897.71000001</v>
      </c>
      <c r="H9" s="37">
        <f>F9+G9</f>
        <v>173990465.91875002</v>
      </c>
      <c r="I9" s="72">
        <v>180890181.45300001</v>
      </c>
      <c r="J9" s="73">
        <v>31921796.726999998</v>
      </c>
      <c r="K9" s="37">
        <f>I9+J9</f>
        <v>212811978.18000001</v>
      </c>
      <c r="L9" s="37">
        <v>186170126.58472899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416217666.92444402</v>
      </c>
      <c r="AA9" s="53">
        <f t="shared" si="2"/>
        <v>416224051.2837894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0">
        <v>104960597.41249999</v>
      </c>
      <c r="G10" s="77">
        <v>438559174.05000001</v>
      </c>
      <c r="H10" s="37">
        <f>F10+G10</f>
        <v>543519771.46249998</v>
      </c>
      <c r="I10" s="72">
        <v>568090847.75550008</v>
      </c>
      <c r="J10" s="73">
        <v>100251326.07450001</v>
      </c>
      <c r="K10" s="37">
        <f>I10+J10</f>
        <v>668342173.83000004</v>
      </c>
      <c r="L10" s="37">
        <v>564612315.57766402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1307143623.576714</v>
      </c>
      <c r="AA10" s="53">
        <f t="shared" si="2"/>
        <v>1307163673.841929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291304635.91000003</v>
      </c>
      <c r="H11" s="21">
        <f t="shared" si="4"/>
        <v>349061819.11750001</v>
      </c>
      <c r="I11" s="38">
        <f>+I12+I13</f>
        <v>412654406.00099999</v>
      </c>
      <c r="J11" s="38">
        <f>+J12+J13</f>
        <v>66198037.438999996</v>
      </c>
      <c r="K11" s="21">
        <f t="shared" si="4"/>
        <v>478852443.44</v>
      </c>
      <c r="L11" s="38">
        <f>L12+L13</f>
        <v>372076912.73060143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936539608.87995195</v>
      </c>
      <c r="AA11" s="50">
        <f t="shared" si="2"/>
        <v>936553974.45325518</v>
      </c>
      <c r="AB11" s="53">
        <v>508734585.13999999</v>
      </c>
      <c r="AC11" s="52">
        <f>+AA11-AB11</f>
        <v>427819389.31325519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18341763.887499999</v>
      </c>
      <c r="G12" s="78">
        <v>62767806.939999998</v>
      </c>
      <c r="H12" s="37">
        <f t="shared" ref="H12:H15" si="5">F12+G12</f>
        <v>81109570.827500001</v>
      </c>
      <c r="I12" s="72">
        <v>100989022.631</v>
      </c>
      <c r="J12" s="74">
        <v>17821592.228999998</v>
      </c>
      <c r="K12" s="37">
        <f t="shared" ref="K12" si="6">I12+J12</f>
        <v>118810614.86</v>
      </c>
      <c r="L12" s="69">
        <v>81076081.006263405</v>
      </c>
      <c r="M12" s="69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232369800.54318801</v>
      </c>
      <c r="AA12" s="53">
        <f t="shared" si="2"/>
        <v>232373364.86163381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4" si="7">+C13+D13</f>
        <v>470256708</v>
      </c>
      <c r="F13" s="37">
        <v>39415419.32</v>
      </c>
      <c r="G13" s="77">
        <v>228536828.97000003</v>
      </c>
      <c r="H13" s="37">
        <f t="shared" si="5"/>
        <v>267952248.29000002</v>
      </c>
      <c r="I13" s="72">
        <v>311665383.37</v>
      </c>
      <c r="J13" s="73">
        <v>48376445.210000001</v>
      </c>
      <c r="K13" s="37">
        <f>I13+J13</f>
        <v>360041828.57999998</v>
      </c>
      <c r="L13" s="37">
        <v>291000831.724338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704169808.33676398</v>
      </c>
      <c r="AA13" s="53">
        <f t="shared" si="2"/>
        <v>704180609.5916214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133160439.62625001</v>
      </c>
      <c r="G14" s="38">
        <v>681638017.42000008</v>
      </c>
      <c r="H14" s="38">
        <f t="shared" si="5"/>
        <v>814798457.0462501</v>
      </c>
      <c r="I14" s="21">
        <v>935128066.4230001</v>
      </c>
      <c r="J14" s="75">
        <v>165022599.95700002</v>
      </c>
      <c r="K14" s="38">
        <f t="shared" ref="K14:K15" si="8">I14+J14</f>
        <v>1100150666.3800001</v>
      </c>
      <c r="L14" s="38">
        <v>884490752.92045105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2151674673.306004</v>
      </c>
      <c r="AA14" s="50">
        <f t="shared" si="2"/>
        <v>2151707677.8259954</v>
      </c>
      <c r="AB14" s="53">
        <v>1591964903.49</v>
      </c>
      <c r="AC14" s="52">
        <f>+AA14-AB14</f>
        <v>559742774.33599544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750299666.72000003</v>
      </c>
      <c r="H15" s="38">
        <f t="shared" si="5"/>
        <v>889898651.41000009</v>
      </c>
      <c r="I15" s="76">
        <v>961572993.87807035</v>
      </c>
      <c r="J15" s="76">
        <v>137234450.07192963</v>
      </c>
      <c r="K15" s="38">
        <f t="shared" si="8"/>
        <v>1098807443.95</v>
      </c>
      <c r="L15" s="38">
        <v>999619476.16628098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2149047598.8774099</v>
      </c>
      <c r="AA15" s="50">
        <f t="shared" si="2"/>
        <v>2149080563.1007285</v>
      </c>
      <c r="AB15" s="53">
        <v>1226822694.46</v>
      </c>
      <c r="AC15" s="52">
        <f>+AA15-AB15</f>
        <v>922257868.64072847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ref="E16:E19" si="9">+C16+D16</f>
        <v>1577206550</v>
      </c>
      <c r="F16" s="38">
        <v>135076995.83625001</v>
      </c>
      <c r="G16" s="38">
        <v>796014805.12999988</v>
      </c>
      <c r="H16" s="38">
        <f>F16+G16</f>
        <v>931091800.96624994</v>
      </c>
      <c r="I16" s="21">
        <v>1019642288.11</v>
      </c>
      <c r="J16" s="75">
        <v>165694387.88147652</v>
      </c>
      <c r="K16" s="38">
        <f>I16+J16</f>
        <v>1185336675.9914765</v>
      </c>
      <c r="L16" s="38">
        <v>1015784610.217649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2318281470.90413</v>
      </c>
      <c r="AA16" s="50">
        <f t="shared" si="2"/>
        <v>2318317031.0044093</v>
      </c>
      <c r="AB16" s="53">
        <v>1216935553</v>
      </c>
      <c r="AC16" s="52">
        <f>+AA16-AB16</f>
        <v>1101381478.0044093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9"/>
        <v>102000000</v>
      </c>
      <c r="F17" s="38">
        <v>6502500</v>
      </c>
      <c r="G17" s="38">
        <v>95497500</v>
      </c>
      <c r="H17" s="38">
        <f t="shared" ref="H17:H19" si="10">F17+G17</f>
        <v>102000000</v>
      </c>
      <c r="I17" s="21">
        <v>102000000</v>
      </c>
      <c r="J17" s="75">
        <v>0</v>
      </c>
      <c r="K17" s="38">
        <f t="shared" ref="K17:K18" si="11">I17+J17</f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9"/>
        <v>280469251</v>
      </c>
      <c r="F18" s="38">
        <v>25794295.384999998</v>
      </c>
      <c r="G18" s="38">
        <v>123072889.76000002</v>
      </c>
      <c r="H18" s="38">
        <f t="shared" si="10"/>
        <v>148867185.14500001</v>
      </c>
      <c r="I18" s="21">
        <v>144996224.64499998</v>
      </c>
      <c r="J18" s="75">
        <v>25587569.054999996</v>
      </c>
      <c r="K18" s="38">
        <f t="shared" si="11"/>
        <v>170583793.69999999</v>
      </c>
      <c r="L18" s="38">
        <v>160279649.61747101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333627783.71845996</v>
      </c>
      <c r="AA18" s="50">
        <f t="shared" si="2"/>
        <v>333632901.23227096</v>
      </c>
      <c r="AB18" s="53">
        <v>184210896</v>
      </c>
      <c r="AC18" s="52">
        <f>+AA18-AB18</f>
        <v>149422005.23227096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9"/>
        <v>143252459</v>
      </c>
      <c r="F19" s="38">
        <v>13723121.170000002</v>
      </c>
      <c r="G19" s="38">
        <v>108707791.50999996</v>
      </c>
      <c r="H19" s="38">
        <f t="shared" si="10"/>
        <v>122430912.67999996</v>
      </c>
      <c r="I19" s="21">
        <v>122691832.39</v>
      </c>
      <c r="J19" s="75">
        <v>18361534.483468816</v>
      </c>
      <c r="K19" s="38">
        <f>I19+J19</f>
        <v>141053366.87346882</v>
      </c>
      <c r="L19" s="38">
        <v>137696920.128865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275872174.93113029</v>
      </c>
      <c r="AA19" s="50">
        <f t="shared" si="2"/>
        <v>275876406.5321365</v>
      </c>
      <c r="AB19" s="53">
        <v>192103600.88</v>
      </c>
      <c r="AC19" s="57">
        <f>+AA19-AB19</f>
        <v>83772805.652136505</v>
      </c>
    </row>
    <row r="20" spans="1:29" s="12" customFormat="1" ht="29.25" customHeight="1" x14ac:dyDescent="0.25">
      <c r="A20" s="85" t="s">
        <v>20</v>
      </c>
      <c r="B20" s="86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4150128070.2100005</v>
      </c>
      <c r="H20" s="21">
        <f>+H5+H8+H11+H14+H15+H16+H17+H18+H19</f>
        <v>4959611654.2962513</v>
      </c>
      <c r="I20" s="38">
        <f t="shared" ref="I20" si="12">+I5+I8+I11+I14+I15+I16+I17+I18+I19</f>
        <v>5368130085.244071</v>
      </c>
      <c r="J20" s="38">
        <f>+J5+J8+J11+J14+J15+J16+J17+J18+J19</f>
        <v>872706391.91087484</v>
      </c>
      <c r="K20" s="38">
        <f>+K5+K8+K11+K14+K15+K16+K17+K18+K19</f>
        <v>6240836477.1549444</v>
      </c>
      <c r="L20" s="21">
        <f>+L5+L8+L11+L14+L15+L16+L17+L18+L19</f>
        <v>5361039565.0123119</v>
      </c>
      <c r="M20" s="21">
        <f>+M5+M8+M11+M14+M15+M16+M17+M18+M19</f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9" t="s">
        <v>23</v>
      </c>
      <c r="B21" s="80"/>
      <c r="C21" s="80"/>
      <c r="D21" s="80"/>
      <c r="E21" s="80"/>
      <c r="F21" s="80"/>
      <c r="G21" s="80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63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2022-03-28T13:24:41Z</dcterms:modified>
</cp:coreProperties>
</file>