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2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K19" i="5" l="1"/>
  <c r="H19" i="5"/>
  <c r="C19" i="5"/>
  <c r="E19" i="5" s="1"/>
  <c r="K18" i="5"/>
  <c r="H18" i="5"/>
  <c r="E18" i="5"/>
  <c r="K17" i="5"/>
  <c r="H17" i="5"/>
  <c r="E17" i="5"/>
  <c r="K16" i="5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H13" i="5"/>
  <c r="C13" i="5"/>
  <c r="E13" i="5" s="1"/>
  <c r="K12" i="5"/>
  <c r="H12" i="5"/>
  <c r="E12" i="5"/>
  <c r="K10" i="5"/>
  <c r="H10" i="5"/>
  <c r="E10" i="5"/>
  <c r="K9" i="5"/>
  <c r="H9" i="5"/>
  <c r="E9" i="5"/>
  <c r="K7" i="5"/>
  <c r="H7" i="5"/>
  <c r="E7" i="5"/>
  <c r="K6" i="5"/>
  <c r="H6" i="5"/>
  <c r="E6" i="5"/>
  <c r="E11" i="5" l="1"/>
  <c r="H11" i="5"/>
  <c r="M11" i="5"/>
  <c r="L11" i="5"/>
  <c r="K11" i="5"/>
  <c r="J11" i="5"/>
  <c r="I11" i="5"/>
  <c r="G11" i="5"/>
  <c r="F11" i="5"/>
  <c r="D11" i="5"/>
  <c r="C11" i="5"/>
  <c r="K8" i="5"/>
  <c r="E8" i="5"/>
  <c r="M8" i="5"/>
  <c r="L8" i="5"/>
  <c r="J8" i="5"/>
  <c r="I8" i="5"/>
  <c r="H8" i="5"/>
  <c r="G8" i="5"/>
  <c r="F8" i="5"/>
  <c r="D8" i="5"/>
  <c r="C8" i="5"/>
  <c r="H5" i="5"/>
  <c r="M5" i="5"/>
  <c r="L5" i="5"/>
  <c r="K5" i="5"/>
  <c r="J5" i="5"/>
  <c r="I5" i="5"/>
  <c r="G5" i="5"/>
  <c r="F5" i="5"/>
  <c r="E5" i="5"/>
  <c r="D5" i="5"/>
  <c r="C5" i="5"/>
  <c r="D20" i="5" l="1"/>
  <c r="G20" i="5"/>
  <c r="H20" i="5"/>
  <c r="I20" i="5"/>
  <c r="C20" i="5"/>
  <c r="J20" i="5"/>
  <c r="L20" i="5"/>
  <c r="F20" i="5"/>
  <c r="M20" i="5"/>
  <c r="K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E20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<sst xmlns="http://schemas.openxmlformats.org/spreadsheetml/2006/main" count="47" uniqueCount="31">
  <si>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</si>
  <si>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</si>
  <si>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</si>
  <si>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</si>
  <si>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</si>
  <si>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</si>
  <si>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</si>
  <si>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</si>
  <si>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</si>
  <si>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</si>
  <si>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</si>
  <si>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</si>
  <si>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</si>
  <si>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</si>
  <si>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</si>
  <si>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</si>
  <si>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</si>
  <si>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</si>
  <si>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</si>
  <si>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</si>
  <si>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</si>
  <si>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</si>
  <si>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</si>
  <si>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</si>
  <si>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31.01.2022</t>
  </si>
  <si>
    <t>Funds received from the EC based on submitted applications for payment up to 31.01.2022</t>
  </si>
  <si>
    <t>Total funds received from the EC up to 31.01.2022</t>
  </si>
  <si>
    <t>Paid up to 31.01.2022</t>
  </si>
  <si>
    <t>Total paid up to 31.01.2022</t>
  </si>
  <si>
    <t>Total public expenditure declared to the EC with Payment claims
 as per 31.01.2022</t>
  </si>
  <si>
    <t>Total public expenditure certified to the EC with Annual Accounts 
as per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</si>
</sst>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4" sqref="P14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7" t="s">
        <v>0</v>
      </c>
      <c r="B2" s="88" t="s">
        <v>1</v>
      </c>
      <c r="C2" s="90" t="s">
        <v>2</v>
      </c>
      <c r="D2" s="90" t="s">
        <v>3</v>
      </c>
      <c r="E2" s="90" t="s">
        <v>4</v>
      </c>
      <c r="F2" s="83" t="s">
        <v>24</v>
      </c>
      <c r="G2" s="83" t="s">
        <v>25</v>
      </c>
      <c r="H2" s="83" t="s">
        <v>26</v>
      </c>
      <c r="I2" s="92" t="s">
        <v>27</v>
      </c>
      <c r="J2" s="93"/>
      <c r="K2" s="83" t="s">
        <v>28</v>
      </c>
      <c r="L2" s="81" t="s">
        <v>29</v>
      </c>
      <c r="M2" s="81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7"/>
      <c r="B3" s="89"/>
      <c r="C3" s="91"/>
      <c r="D3" s="91"/>
      <c r="E3" s="91"/>
      <c r="F3" s="94"/>
      <c r="G3" s="94"/>
      <c r="H3" s="94"/>
      <c r="I3" s="35" t="s">
        <v>5</v>
      </c>
      <c r="J3" s="36" t="s">
        <v>6</v>
      </c>
      <c r="K3" s="84"/>
      <c r="L3" s="82"/>
      <c r="M3" s="8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1">
        <v>11</v>
      </c>
      <c r="L4" s="71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716134108.13999999</v>
      </c>
      <c r="H5" s="21">
        <f t="shared" si="0"/>
        <v>876795006.69000006</v>
      </c>
      <c r="I5" s="38">
        <f>+I6+I7</f>
        <v>895574329.29511523</v>
      </c>
      <c r="J5" s="38">
        <f>+J6+J7</f>
        <v>158042528.69913799</v>
      </c>
      <c r="K5" s="21">
        <f>K6+K7</f>
        <v>1053616857.9942532</v>
      </c>
      <c r="L5" s="38">
        <f>L6+L7</f>
        <v>939630239.17067242</v>
      </c>
      <c r="M5" s="21">
        <f t="shared" si="0"/>
        <v>687247016.93954396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2060695459.3709002</v>
      </c>
      <c r="AB5" s="51">
        <v>1461442349.48</v>
      </c>
      <c r="AC5" s="52">
        <f>+AA5-AB5</f>
        <v>599253109.89090014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70">
        <v>55844296.543750003</v>
      </c>
      <c r="G6" s="37">
        <v>344560061.63</v>
      </c>
      <c r="H6" s="37">
        <f>F6+G6</f>
        <v>400404358.17374998</v>
      </c>
      <c r="I6" s="72">
        <v>396205265.41873491</v>
      </c>
      <c r="J6" s="73">
        <v>69918576.250364974</v>
      </c>
      <c r="K6" s="37">
        <f>I6+J6</f>
        <v>466123841.66909987</v>
      </c>
      <c r="L6" s="37">
        <v>456678177.30340552</v>
      </c>
      <c r="M6" s="37">
        <v>358847845.75886703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911645009.53642547</v>
      </c>
      <c r="AA6" s="53">
        <f>+K6*1.95583</f>
        <v>911658993.25167561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70">
        <v>104816602.00624999</v>
      </c>
      <c r="G7" s="37">
        <v>371574046.50999999</v>
      </c>
      <c r="H7" s="37">
        <f>F7+G7</f>
        <v>476390648.51625001</v>
      </c>
      <c r="I7" s="72">
        <v>499369063.87638032</v>
      </c>
      <c r="J7" s="73">
        <v>88123952.448772997</v>
      </c>
      <c r="K7" s="37">
        <f>I7+J7</f>
        <v>587493016.32515335</v>
      </c>
      <c r="L7" s="37">
        <v>482952061.86726689</v>
      </c>
      <c r="M7" s="37">
        <v>328399171.180677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1149018841.3287349</v>
      </c>
      <c r="AA7" s="53">
        <f t="shared" ref="AA7:AA19" si="2">+K7*1.95583</f>
        <v>1149036466.1192245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580301071.75999999</v>
      </c>
      <c r="H8" s="21">
        <f>H9+H10</f>
        <v>717510237.38125002</v>
      </c>
      <c r="I8" s="38">
        <f>+I9+I10</f>
        <v>739424854.99032068</v>
      </c>
      <c r="J8" s="38">
        <f>+J9+J10</f>
        <v>130486739.11593893</v>
      </c>
      <c r="K8" s="21">
        <f t="shared" si="3"/>
        <v>869911594.10625958</v>
      </c>
      <c r="L8" s="38">
        <f>L9+L10</f>
        <v>755473635.4023931</v>
      </c>
      <c r="M8" s="21">
        <f>M9+M10</f>
        <v>455514238.831523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1701373095.7530224</v>
      </c>
      <c r="AA8" s="50">
        <f t="shared" si="2"/>
        <v>1701399193.1008456</v>
      </c>
      <c r="AB8" s="51">
        <v>942880842.37</v>
      </c>
      <c r="AC8" s="52">
        <f>+AA8-AB8</f>
        <v>758518350.73084557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0">
        <v>32248568.208749998</v>
      </c>
      <c r="G9" s="77">
        <v>141741897.71000001</v>
      </c>
      <c r="H9" s="37">
        <f>F9+G9</f>
        <v>173990465.91875002</v>
      </c>
      <c r="I9" s="72">
        <v>179561739.1803804</v>
      </c>
      <c r="J9" s="73">
        <v>31687365.737714186</v>
      </c>
      <c r="K9" s="37">
        <f>I9+J9</f>
        <v>211249104.91809458</v>
      </c>
      <c r="L9" s="37">
        <v>186661119.44472861</v>
      </c>
      <c r="M9" s="37">
        <v>91923548.433119997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413160999.39880937</v>
      </c>
      <c r="AA9" s="53">
        <f t="shared" si="2"/>
        <v>413167336.87195688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0">
        <v>104960597.41249999</v>
      </c>
      <c r="G10" s="77">
        <v>438559174.05000001</v>
      </c>
      <c r="H10" s="37">
        <f>F10+G10</f>
        <v>543519771.46249998</v>
      </c>
      <c r="I10" s="72">
        <v>559863115.80994022</v>
      </c>
      <c r="J10" s="73">
        <v>98799373.378224745</v>
      </c>
      <c r="K10" s="37">
        <f>I10+J10</f>
        <v>658662489.18816495</v>
      </c>
      <c r="L10" s="37">
        <v>568812515.95766449</v>
      </c>
      <c r="M10" s="37">
        <v>363590690.39840299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1288212096.354213</v>
      </c>
      <c r="AA10" s="53">
        <f t="shared" si="2"/>
        <v>1288231856.2288885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291304635.91000003</v>
      </c>
      <c r="H11" s="21">
        <f t="shared" si="4"/>
        <v>349061819.11750001</v>
      </c>
      <c r="I11" s="38">
        <f>+I12+I13</f>
        <v>411904857.141146</v>
      </c>
      <c r="J11" s="38">
        <f>+J12+J13</f>
        <v>66081765.907260999</v>
      </c>
      <c r="K11" s="21">
        <f t="shared" si="4"/>
        <v>477986623.04840696</v>
      </c>
      <c r="L11" s="38">
        <f>L12+L13</f>
        <v>372435363.41060144</v>
      </c>
      <c r="M11" s="21">
        <f t="shared" si="4"/>
        <v>187692766.39743701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934846237.35807431</v>
      </c>
      <c r="AA11" s="50">
        <f t="shared" si="2"/>
        <v>934860576.95676577</v>
      </c>
      <c r="AB11" s="53">
        <v>508734585.13999999</v>
      </c>
      <c r="AC11" s="52">
        <f>+AA11-AB11</f>
        <v>426125991.81676579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78">
        <v>62767806.939999998</v>
      </c>
      <c r="H12" s="37">
        <f t="shared" ref="H12:H15" si="5">F12+G12</f>
        <v>81109570.827500001</v>
      </c>
      <c r="I12" s="72">
        <v>100413577.50150001</v>
      </c>
      <c r="J12" s="74">
        <v>17720043.088500001</v>
      </c>
      <c r="K12" s="37">
        <f t="shared" ref="K12" si="6">I12+J12</f>
        <v>118133620.59</v>
      </c>
      <c r="L12" s="69">
        <v>81434275.726263404</v>
      </c>
      <c r="M12" s="69">
        <v>33015810.350000001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231045735.14992201</v>
      </c>
      <c r="AA12" s="53">
        <f t="shared" si="2"/>
        <v>231049279.15853971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4" si="7">+C13+D13</f>
        <v>470256708</v>
      </c>
      <c r="F13" s="37">
        <v>39415419.32</v>
      </c>
      <c r="G13" s="77">
        <v>228536828.97000003</v>
      </c>
      <c r="H13" s="37">
        <f t="shared" si="5"/>
        <v>267952248.29000002</v>
      </c>
      <c r="I13" s="72">
        <v>311491279.63964599</v>
      </c>
      <c r="J13" s="73">
        <v>48361722.818760999</v>
      </c>
      <c r="K13" s="37">
        <f>I13+J13</f>
        <v>359853002.45840698</v>
      </c>
      <c r="L13" s="37">
        <v>291001087.68433803</v>
      </c>
      <c r="M13" s="37">
        <v>154676956.04743701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703800502.20815241</v>
      </c>
      <c r="AA13" s="53">
        <f t="shared" si="2"/>
        <v>703811297.79822612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133160439.62625001</v>
      </c>
      <c r="G14" s="38">
        <v>664968599.90999997</v>
      </c>
      <c r="H14" s="38">
        <f t="shared" si="5"/>
        <v>798129039.53625</v>
      </c>
      <c r="I14" s="21">
        <v>930095154.86600006</v>
      </c>
      <c r="J14" s="75">
        <v>164134439.09400001</v>
      </c>
      <c r="K14" s="38">
        <f t="shared" ref="K14:K15" si="8">I14+J14</f>
        <v>1094229593.96</v>
      </c>
      <c r="L14" s="38">
        <v>886274886.53045106</v>
      </c>
      <c r="M14" s="38">
        <v>579576538.01387703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2140094239.8669682</v>
      </c>
      <c r="AA14" s="50">
        <f t="shared" si="2"/>
        <v>2140127066.7547867</v>
      </c>
      <c r="AB14" s="53">
        <v>1591964903.49</v>
      </c>
      <c r="AC14" s="52">
        <f>+AA14-AB14</f>
        <v>548162163.26478672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750299666.72000003</v>
      </c>
      <c r="H15" s="38">
        <f t="shared" si="5"/>
        <v>889898651.41000009</v>
      </c>
      <c r="I15" s="76">
        <v>956968919.85683799</v>
      </c>
      <c r="J15" s="76">
        <v>136798974.64737758</v>
      </c>
      <c r="K15" s="38">
        <f t="shared" si="8"/>
        <v>1093767894.5042155</v>
      </c>
      <c r="L15" s="38">
        <v>999732022.01628101</v>
      </c>
      <c r="M15" s="38">
        <v>608809821.910375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2139191248.0713446</v>
      </c>
      <c r="AA15" s="50">
        <f t="shared" si="2"/>
        <v>2139224061.1081798</v>
      </c>
      <c r="AB15" s="53">
        <v>1226822694.46</v>
      </c>
      <c r="AC15" s="52">
        <f>+AA15-AB15</f>
        <v>912401366.64817977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ref="E16:E19" si="9">+C16+D16</f>
        <v>1577206550</v>
      </c>
      <c r="F16" s="38">
        <v>135076995.83625001</v>
      </c>
      <c r="G16" s="38">
        <v>732965128.8599999</v>
      </c>
      <c r="H16" s="38">
        <f>F16+G16</f>
        <v>868042124.69624996</v>
      </c>
      <c r="I16" s="21">
        <v>1012300912.814169</v>
      </c>
      <c r="J16" s="75">
        <v>164768785.7319122</v>
      </c>
      <c r="K16" s="38">
        <f>I16+J16</f>
        <v>1177069698.5460813</v>
      </c>
      <c r="L16" s="38">
        <v>943054488.8076489</v>
      </c>
      <c r="M16" s="38">
        <v>628297208.56148601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2302112916.4164257</v>
      </c>
      <c r="AA16" s="50">
        <f t="shared" si="2"/>
        <v>2302148228.5073819</v>
      </c>
      <c r="AB16" s="53">
        <v>1216935553</v>
      </c>
      <c r="AC16" s="52">
        <f>+AA16-AB16</f>
        <v>1085212675.5073819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9"/>
        <v>102000000</v>
      </c>
      <c r="F17" s="38">
        <v>6502500</v>
      </c>
      <c r="G17" s="38">
        <v>95497500</v>
      </c>
      <c r="H17" s="38">
        <f t="shared" ref="H17:H19" si="10">F17+G17</f>
        <v>102000000</v>
      </c>
      <c r="I17" s="21">
        <v>102000000</v>
      </c>
      <c r="J17" s="75">
        <v>0</v>
      </c>
      <c r="K17" s="38">
        <f t="shared" ref="K17:K18" si="11">I17+J17</f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9"/>
        <v>280469251</v>
      </c>
      <c r="F18" s="38">
        <v>25794295.384999998</v>
      </c>
      <c r="G18" s="38">
        <v>123072889.76000002</v>
      </c>
      <c r="H18" s="38">
        <f t="shared" si="10"/>
        <v>148867185.14500001</v>
      </c>
      <c r="I18" s="21">
        <v>143398085.52778247</v>
      </c>
      <c r="J18" s="75">
        <v>25305544.504902788</v>
      </c>
      <c r="K18" s="38">
        <f t="shared" si="11"/>
        <v>168703630.03268525</v>
      </c>
      <c r="L18" s="38">
        <v>160920673.86747089</v>
      </c>
      <c r="M18" s="38">
        <v>96897976.364907503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329950559.61792582</v>
      </c>
      <c r="AA18" s="50">
        <f t="shared" si="2"/>
        <v>329955620.72682679</v>
      </c>
      <c r="AB18" s="53">
        <v>184210896</v>
      </c>
      <c r="AC18" s="52">
        <f>+AA18-AB18</f>
        <v>145744724.72682679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9"/>
        <v>143252459</v>
      </c>
      <c r="F19" s="38">
        <v>13723121.170000002</v>
      </c>
      <c r="G19" s="38">
        <v>108707791.50999996</v>
      </c>
      <c r="H19" s="38">
        <f t="shared" si="10"/>
        <v>122430912.67999996</v>
      </c>
      <c r="I19" s="21">
        <v>121443920.287405</v>
      </c>
      <c r="J19" s="75">
        <v>18332584.638953902</v>
      </c>
      <c r="K19" s="38">
        <f>I19+J19</f>
        <v>139776504.92635891</v>
      </c>
      <c r="L19" s="38">
        <v>137732409.79886499</v>
      </c>
      <c r="M19" s="38">
        <v>102145422.4782923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273374888.33497274</v>
      </c>
      <c r="AA19" s="50">
        <f t="shared" si="2"/>
        <v>273379081.63012052</v>
      </c>
      <c r="AB19" s="53">
        <v>192103600.88</v>
      </c>
      <c r="AC19" s="57">
        <f>+AA19-AB19</f>
        <v>81275480.750120521</v>
      </c>
    </row>
    <row r="20" spans="1:29" s="12" customFormat="1" ht="29.25" customHeight="1" x14ac:dyDescent="0.25">
      <c r="A20" s="85" t="s">
        <v>20</v>
      </c>
      <c r="B20" s="86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4063251392.5700002</v>
      </c>
      <c r="H20" s="21">
        <f>+H5+H8+H11+H14+H15+H16+H17+H18+H19</f>
        <v>4872734976.656251</v>
      </c>
      <c r="I20" s="38">
        <f t="shared" ref="I20" si="12">+I5+I8+I11+I14+I15+I16+I17+I18+I19</f>
        <v>5313111034.7787762</v>
      </c>
      <c r="J20" s="38">
        <f>+J5+J8+J11+J14+J15+J16+J17+J18+J19</f>
        <v>863951362.33948445</v>
      </c>
      <c r="K20" s="38">
        <f>+K5+K8+K11+K14+K15+K16+K17+K18+K19</f>
        <v>6177062397.1182613</v>
      </c>
      <c r="L20" s="21">
        <f>+L5+L8+L11+L14+L15+L16+L17+L18+L19</f>
        <v>5297255283.5743837</v>
      </c>
      <c r="M20" s="21">
        <f>+M5+M8+M11+M14+M15+M16+M17+M18+M19</f>
        <v>3448182554.0720482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9" t="s">
        <v>23</v>
      </c>
      <c r="B21" s="80"/>
      <c r="C21" s="80"/>
      <c r="D21" s="80"/>
      <c r="E21" s="80"/>
      <c r="F21" s="80"/>
      <c r="G21" s="80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63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2022-03-01T10:10:39Z</dcterms:modified>
</cp:coreProperties>
</file>