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fibbg-my.sharepoint.com/personal/a_georgiev_fmfib_bg/Documents/Desktop/"/>
    </mc:Choice>
  </mc:AlternateContent>
  <xr:revisionPtr revIDLastSave="0" documentId="8_{8EFD0417-6657-4712-8AB2-10416A1B0C76}" xr6:coauthVersionLast="46" xr6:coauthVersionMax="46" xr10:uidLastSave="{00000000-0000-0000-0000-000000000000}"/>
  <bookViews>
    <workbookView xWindow="-108" yWindow="-108" windowWidth="23256" windowHeight="12576" xr2:uid="{426A7613-9A6A-4D97-84E4-D9FC640DFBBB}"/>
  </bookViews>
  <sheets>
    <sheet name="Отговор" sheetId="1" r:id="rId1"/>
  </sheets>
  <definedNames>
    <definedName name="_xlnm._FilterDatabase" localSheetId="0" hidden="1">Отговор!$B$6:$E$6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43" i="1"/>
  <c r="E40" i="1"/>
  <c r="E38" i="1"/>
  <c r="E34" i="1"/>
  <c r="E33" i="1"/>
  <c r="E29" i="1"/>
  <c r="E28" i="1"/>
  <c r="E27" i="1"/>
  <c r="E25" i="1"/>
  <c r="E20" i="1"/>
  <c r="E32" i="1" l="1"/>
  <c r="E26" i="1"/>
  <c r="E41" i="1"/>
  <c r="E35" i="1" l="1"/>
  <c r="E46" i="1" s="1"/>
</calcChain>
</file>

<file path=xl/sharedStrings.xml><?xml version="1.0" encoding="utf-8"?>
<sst xmlns="http://schemas.openxmlformats.org/spreadsheetml/2006/main" count="69" uniqueCount="54">
  <si>
    <t>ПРСР</t>
  </si>
  <si>
    <t>Финансов посредник</t>
  </si>
  <si>
    <t>КЪМ 31.03.2021 Г.</t>
  </si>
  <si>
    <t>Оперативна програма</t>
  </si>
  <si>
    <t>Финансов инструмент</t>
  </si>
  <si>
    <t>Договорени средства с Финансови посредници</t>
  </si>
  <si>
    <t>ОПИК</t>
  </si>
  <si>
    <t xml:space="preserve">Фонд за ускоряване и за начално финансиране </t>
  </si>
  <si>
    <t>"Ню вижън 3" ООД</t>
  </si>
  <si>
    <t>"Иновейшън кепитъл" АД</t>
  </si>
  <si>
    <t>"Витоша Венчър Партнърс" ООД</t>
  </si>
  <si>
    <t>Фонд за рисков капитал</t>
  </si>
  <si>
    <t>"Морнингсайд Хил" ООД</t>
  </si>
  <si>
    <t>Фонд Мецанин/Растеж</t>
  </si>
  <si>
    <t>"Силвърлайн партнърс" ООД</t>
  </si>
  <si>
    <t>Портфейлни гаранции с таван на загубите за COVID</t>
  </si>
  <si>
    <t>БАКБ</t>
  </si>
  <si>
    <t>Токуда</t>
  </si>
  <si>
    <t>ПИБ АД - Гаранции</t>
  </si>
  <si>
    <t>ОПРЧР</t>
  </si>
  <si>
    <t>ДБанк - Гаранции</t>
  </si>
  <si>
    <t>ОББ-Гаранции</t>
  </si>
  <si>
    <t>Юробанк-Гаранции</t>
  </si>
  <si>
    <t>Райфайзенбанк -Гаранции</t>
  </si>
  <si>
    <t>Банка ДСК-Гаранция</t>
  </si>
  <si>
    <t>Микрокредитиране със споделен риск</t>
  </si>
  <si>
    <t>СИС Кредит АД</t>
  </si>
  <si>
    <t>Микрофонд АД</t>
  </si>
  <si>
    <t>ПИБ АД</t>
  </si>
  <si>
    <t>Гаранции за микрокредитиране</t>
  </si>
  <si>
    <t>Уникредит Булбанк</t>
  </si>
  <si>
    <t>ОПРР</t>
  </si>
  <si>
    <t>ФГР Северна България</t>
  </si>
  <si>
    <t>"РФГР" АД</t>
  </si>
  <si>
    <t>ФГР Северна България - заеми</t>
  </si>
  <si>
    <t>ФГР Северна България  - гаранции</t>
  </si>
  <si>
    <t xml:space="preserve">ФГР Южна България </t>
  </si>
  <si>
    <t>ДЗЗД "ФУГ"</t>
  </si>
  <si>
    <t>ФГР Южна България - заеми</t>
  </si>
  <si>
    <t>ФГР Южна България  - гаранции</t>
  </si>
  <si>
    <t>ФГР София</t>
  </si>
  <si>
    <t>ФГР София - заеми</t>
  </si>
  <si>
    <t>ФГР София - гаранции</t>
  </si>
  <si>
    <t>ОПОС</t>
  </si>
  <si>
    <t>Заеми</t>
  </si>
  <si>
    <t>ЕБВР</t>
  </si>
  <si>
    <t>ОБЩО СРЕДСТВА ЗА ФИ 2014-2020</t>
  </si>
  <si>
    <t>ПМДР</t>
  </si>
  <si>
    <t>Води - Заеми</t>
  </si>
  <si>
    <t>Води - Гаранции</t>
  </si>
  <si>
    <t>Отпадъци - Заеми</t>
  </si>
  <si>
    <t>Общо Води</t>
  </si>
  <si>
    <t>Общо Отпадъци</t>
  </si>
  <si>
    <t>ДОГОВОРЕН РЕСУРС ПО ФИНАНСОВИ ИНСТРУМЕТИ ЗА ПРОГРАМЕН ПЕРИОД 2014-2020 ОТ ФМФИБ (в лева)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</si>
</sst>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0" fillId="4" borderId="1" xfId="0" applyNumberForma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D6F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14892-080E-434C-8C68-85A072782BBF}">
  <dimension ref="B1:E47"/>
  <sheetViews>
    <sheetView tabSelected="1" zoomScale="60" zoomScaleNormal="60" workbookViewId="0">
      <pane ySplit="6" topLeftCell="A7" activePane="bottomLeft" state="frozen"/>
      <selection pane="bottomLeft" activeCell="H8" sqref="H8"/>
    </sheetView>
  </sheetViews>
  <sheetFormatPr defaultRowHeight="14.4" x14ac:dyDescent="0.3"/>
  <cols>
    <col min="1" max="1" width="4.33203125" customWidth="1"/>
    <col min="2" max="2" width="17" customWidth="1"/>
    <col min="3" max="3" width="30" customWidth="1"/>
    <col min="4" max="4" width="35.6640625" customWidth="1"/>
    <col min="5" max="5" width="22.33203125" customWidth="1"/>
  </cols>
  <sheetData>
    <row r="1" spans="2:5" ht="21.75" customHeight="1" x14ac:dyDescent="0.3"/>
    <row r="2" spans="2:5" ht="44.25" customHeight="1" x14ac:dyDescent="0.3">
      <c r="B2" s="21" t="s">
        <v>53</v>
      </c>
      <c r="C2" s="21"/>
      <c r="D2" s="21"/>
      <c r="E2" s="21"/>
    </row>
    <row r="3" spans="2:5" ht="39" customHeight="1" x14ac:dyDescent="0.3">
      <c r="B3" s="22" t="s">
        <v>2</v>
      </c>
      <c r="C3" s="22"/>
      <c r="D3" s="22"/>
      <c r="E3" s="22"/>
    </row>
    <row r="4" spans="2:5" s="4" customFormat="1" ht="48" customHeight="1" x14ac:dyDescent="0.3">
      <c r="B4" s="23" t="s">
        <v>3</v>
      </c>
      <c r="C4" s="23" t="s">
        <v>4</v>
      </c>
      <c r="D4" s="23" t="s">
        <v>1</v>
      </c>
      <c r="E4" s="23" t="s">
        <v>5</v>
      </c>
    </row>
    <row r="5" spans="2:5" s="4" customFormat="1" ht="34.5" customHeight="1" x14ac:dyDescent="0.3">
      <c r="B5" s="24"/>
      <c r="C5" s="24"/>
      <c r="D5" s="24"/>
      <c r="E5" s="24"/>
    </row>
    <row r="6" spans="2:5" s="2" customFormat="1" ht="24.75" customHeight="1" x14ac:dyDescent="0.3">
      <c r="B6" s="6">
        <v>1</v>
      </c>
      <c r="C6" s="6">
        <v>2</v>
      </c>
      <c r="D6" s="5">
        <v>3</v>
      </c>
      <c r="E6" s="6">
        <v>5</v>
      </c>
    </row>
    <row r="7" spans="2:5" s="2" customFormat="1" ht="39" customHeight="1" x14ac:dyDescent="0.3">
      <c r="B7" s="25" t="s">
        <v>6</v>
      </c>
      <c r="C7" s="37" t="s">
        <v>7</v>
      </c>
      <c r="D7" s="7" t="s">
        <v>8</v>
      </c>
      <c r="E7" s="8">
        <v>37356353</v>
      </c>
    </row>
    <row r="8" spans="2:5" s="2" customFormat="1" ht="39" customHeight="1" x14ac:dyDescent="0.3">
      <c r="B8" s="26"/>
      <c r="C8" s="37"/>
      <c r="D8" s="7" t="s">
        <v>9</v>
      </c>
      <c r="E8" s="8">
        <v>37840382</v>
      </c>
    </row>
    <row r="9" spans="2:5" s="2" customFormat="1" ht="39" customHeight="1" x14ac:dyDescent="0.3">
      <c r="B9" s="26"/>
      <c r="C9" s="37"/>
      <c r="D9" s="7" t="s">
        <v>10</v>
      </c>
      <c r="E9" s="8">
        <v>49192496</v>
      </c>
    </row>
    <row r="10" spans="2:5" s="2" customFormat="1" ht="39" customHeight="1" x14ac:dyDescent="0.3">
      <c r="B10" s="26"/>
      <c r="C10" s="9" t="s">
        <v>11</v>
      </c>
      <c r="D10" s="7" t="s">
        <v>12</v>
      </c>
      <c r="E10" s="8">
        <v>65139515</v>
      </c>
    </row>
    <row r="11" spans="2:5" s="2" customFormat="1" ht="39" customHeight="1" x14ac:dyDescent="0.3">
      <c r="B11" s="26"/>
      <c r="C11" s="9" t="s">
        <v>13</v>
      </c>
      <c r="D11" s="7" t="s">
        <v>14</v>
      </c>
      <c r="E11" s="8">
        <v>75299455</v>
      </c>
    </row>
    <row r="12" spans="2:5" s="2" customFormat="1" ht="39" customHeight="1" x14ac:dyDescent="0.3">
      <c r="B12" s="26"/>
      <c r="C12" s="34" t="s">
        <v>15</v>
      </c>
      <c r="D12" s="7" t="s">
        <v>16</v>
      </c>
      <c r="E12" s="8">
        <v>4000000</v>
      </c>
    </row>
    <row r="13" spans="2:5" s="2" customFormat="1" ht="39" customHeight="1" x14ac:dyDescent="0.3">
      <c r="B13" s="26"/>
      <c r="C13" s="35"/>
      <c r="D13" s="7" t="s">
        <v>17</v>
      </c>
      <c r="E13" s="8">
        <v>1292043</v>
      </c>
    </row>
    <row r="14" spans="2:5" s="2" customFormat="1" ht="39" customHeight="1" x14ac:dyDescent="0.3">
      <c r="B14" s="26"/>
      <c r="C14" s="35"/>
      <c r="D14" s="7" t="s">
        <v>18</v>
      </c>
      <c r="E14" s="8">
        <v>22000000</v>
      </c>
    </row>
    <row r="15" spans="2:5" s="2" customFormat="1" ht="39" customHeight="1" x14ac:dyDescent="0.3">
      <c r="B15" s="26"/>
      <c r="C15" s="35"/>
      <c r="D15" s="7" t="s">
        <v>20</v>
      </c>
      <c r="E15" s="8">
        <v>2000000</v>
      </c>
    </row>
    <row r="16" spans="2:5" s="2" customFormat="1" ht="39" customHeight="1" x14ac:dyDescent="0.3">
      <c r="B16" s="26"/>
      <c r="C16" s="35"/>
      <c r="D16" s="10" t="s">
        <v>21</v>
      </c>
      <c r="E16" s="8">
        <v>25626523</v>
      </c>
    </row>
    <row r="17" spans="2:5" s="2" customFormat="1" ht="39" customHeight="1" x14ac:dyDescent="0.3">
      <c r="B17" s="26"/>
      <c r="C17" s="35"/>
      <c r="D17" s="10" t="s">
        <v>22</v>
      </c>
      <c r="E17" s="8">
        <v>32213671</v>
      </c>
    </row>
    <row r="18" spans="2:5" s="2" customFormat="1" ht="39" customHeight="1" x14ac:dyDescent="0.3">
      <c r="B18" s="26"/>
      <c r="C18" s="35"/>
      <c r="D18" s="10" t="s">
        <v>23</v>
      </c>
      <c r="E18" s="8">
        <v>22743611</v>
      </c>
    </row>
    <row r="19" spans="2:5" s="2" customFormat="1" ht="39" customHeight="1" x14ac:dyDescent="0.3">
      <c r="B19" s="27"/>
      <c r="C19" s="36"/>
      <c r="D19" s="10" t="s">
        <v>24</v>
      </c>
      <c r="E19" s="8">
        <v>16000000</v>
      </c>
    </row>
    <row r="20" spans="2:5" s="14" customFormat="1" ht="39" customHeight="1" x14ac:dyDescent="0.3">
      <c r="B20" s="31" t="s">
        <v>6</v>
      </c>
      <c r="C20" s="32"/>
      <c r="D20" s="33"/>
      <c r="E20" s="13">
        <f t="shared" ref="E20" si="0">SUM(E7:E19)</f>
        <v>390704049</v>
      </c>
    </row>
    <row r="21" spans="2:5" s="2" customFormat="1" ht="39" customHeight="1" x14ac:dyDescent="0.3">
      <c r="B21" s="25" t="s">
        <v>19</v>
      </c>
      <c r="C21" s="37" t="s">
        <v>25</v>
      </c>
      <c r="D21" s="7" t="s">
        <v>26</v>
      </c>
      <c r="E21" s="15">
        <v>3900000</v>
      </c>
    </row>
    <row r="22" spans="2:5" s="2" customFormat="1" ht="39" customHeight="1" x14ac:dyDescent="0.3">
      <c r="B22" s="26"/>
      <c r="C22" s="37"/>
      <c r="D22" s="7" t="s">
        <v>27</v>
      </c>
      <c r="E22" s="15">
        <v>5000000</v>
      </c>
    </row>
    <row r="23" spans="2:5" s="2" customFormat="1" ht="39" customHeight="1" x14ac:dyDescent="0.3">
      <c r="B23" s="26"/>
      <c r="C23" s="37"/>
      <c r="D23" s="7" t="s">
        <v>28</v>
      </c>
      <c r="E23" s="15">
        <v>15000000</v>
      </c>
    </row>
    <row r="24" spans="2:5" s="2" customFormat="1" ht="39" customHeight="1" x14ac:dyDescent="0.3">
      <c r="B24" s="27"/>
      <c r="C24" s="9" t="s">
        <v>29</v>
      </c>
      <c r="D24" s="7" t="s">
        <v>30</v>
      </c>
      <c r="E24" s="8">
        <v>5000000</v>
      </c>
    </row>
    <row r="25" spans="2:5" s="14" customFormat="1" ht="39" customHeight="1" x14ac:dyDescent="0.3">
      <c r="B25" s="31" t="s">
        <v>19</v>
      </c>
      <c r="C25" s="32"/>
      <c r="D25" s="33"/>
      <c r="E25" s="13">
        <f>SUM(E21:E24)</f>
        <v>28900000</v>
      </c>
    </row>
    <row r="26" spans="2:5" s="2" customFormat="1" ht="39" customHeight="1" x14ac:dyDescent="0.3">
      <c r="B26" s="28" t="s">
        <v>31</v>
      </c>
      <c r="C26" s="20" t="s">
        <v>32</v>
      </c>
      <c r="D26" s="11" t="s">
        <v>33</v>
      </c>
      <c r="E26" s="12">
        <f>E27+E28</f>
        <v>130400000</v>
      </c>
    </row>
    <row r="27" spans="2:5" s="2" customFormat="1" ht="39" customHeight="1" x14ac:dyDescent="0.3">
      <c r="B27" s="29"/>
      <c r="C27" s="9" t="s">
        <v>34</v>
      </c>
      <c r="D27" s="7" t="s">
        <v>33</v>
      </c>
      <c r="E27" s="8">
        <f>82200000+36000000</f>
        <v>118200000</v>
      </c>
    </row>
    <row r="28" spans="2:5" s="2" customFormat="1" ht="39" customHeight="1" x14ac:dyDescent="0.3">
      <c r="B28" s="29"/>
      <c r="C28" s="9" t="s">
        <v>35</v>
      </c>
      <c r="D28" s="7" t="s">
        <v>33</v>
      </c>
      <c r="E28" s="8">
        <f>8500000+3700000</f>
        <v>12200000</v>
      </c>
    </row>
    <row r="29" spans="2:5" s="2" customFormat="1" ht="39" customHeight="1" x14ac:dyDescent="0.3">
      <c r="B29" s="29"/>
      <c r="C29" s="20" t="s">
        <v>36</v>
      </c>
      <c r="D29" s="11" t="s">
        <v>37</v>
      </c>
      <c r="E29" s="12">
        <f>E30+E31</f>
        <v>135500000</v>
      </c>
    </row>
    <row r="30" spans="2:5" s="2" customFormat="1" ht="39" customHeight="1" x14ac:dyDescent="0.3">
      <c r="B30" s="29"/>
      <c r="C30" s="9" t="s">
        <v>38</v>
      </c>
      <c r="D30" s="7" t="s">
        <v>37</v>
      </c>
      <c r="E30" s="8">
        <v>122800000</v>
      </c>
    </row>
    <row r="31" spans="2:5" s="2" customFormat="1" ht="39" customHeight="1" x14ac:dyDescent="0.3">
      <c r="B31" s="29"/>
      <c r="C31" s="9" t="s">
        <v>39</v>
      </c>
      <c r="D31" s="7" t="s">
        <v>37</v>
      </c>
      <c r="E31" s="8">
        <v>12700000</v>
      </c>
    </row>
    <row r="32" spans="2:5" s="2" customFormat="1" ht="39" customHeight="1" x14ac:dyDescent="0.3">
      <c r="B32" s="29"/>
      <c r="C32" s="20" t="s">
        <v>40</v>
      </c>
      <c r="D32" s="11" t="s">
        <v>37</v>
      </c>
      <c r="E32" s="12">
        <f>E33+E34</f>
        <v>87400000</v>
      </c>
    </row>
    <row r="33" spans="2:5" s="2" customFormat="1" ht="39" customHeight="1" x14ac:dyDescent="0.3">
      <c r="B33" s="29"/>
      <c r="C33" s="9" t="s">
        <v>41</v>
      </c>
      <c r="D33" s="7" t="s">
        <v>37</v>
      </c>
      <c r="E33" s="8">
        <f>70500000+8700000</f>
        <v>79200000</v>
      </c>
    </row>
    <row r="34" spans="2:5" s="2" customFormat="1" ht="39" customHeight="1" x14ac:dyDescent="0.3">
      <c r="B34" s="30"/>
      <c r="C34" s="9" t="s">
        <v>42</v>
      </c>
      <c r="D34" s="7" t="s">
        <v>37</v>
      </c>
      <c r="E34" s="8">
        <f>7300000+900000</f>
        <v>8200000</v>
      </c>
    </row>
    <row r="35" spans="2:5" s="14" customFormat="1" ht="39" customHeight="1" x14ac:dyDescent="0.3">
      <c r="B35" s="31" t="s">
        <v>31</v>
      </c>
      <c r="C35" s="32"/>
      <c r="D35" s="33"/>
      <c r="E35" s="13">
        <f>E26+E29+E32</f>
        <v>353300000</v>
      </c>
    </row>
    <row r="36" spans="2:5" s="2" customFormat="1" ht="39" customHeight="1" x14ac:dyDescent="0.3">
      <c r="B36" s="25" t="s">
        <v>43</v>
      </c>
      <c r="C36" s="9" t="s">
        <v>48</v>
      </c>
      <c r="D36" s="7" t="s">
        <v>45</v>
      </c>
      <c r="E36" s="8">
        <v>144946561</v>
      </c>
    </row>
    <row r="37" spans="2:5" s="2" customFormat="1" ht="39" customHeight="1" x14ac:dyDescent="0.3">
      <c r="B37" s="26"/>
      <c r="C37" s="9" t="s">
        <v>49</v>
      </c>
      <c r="D37" s="7" t="s">
        <v>45</v>
      </c>
      <c r="E37" s="8">
        <v>80013005</v>
      </c>
    </row>
    <row r="38" spans="2:5" s="2" customFormat="1" ht="39" customHeight="1" x14ac:dyDescent="0.3">
      <c r="B38" s="26"/>
      <c r="C38" s="39" t="s">
        <v>51</v>
      </c>
      <c r="D38" s="39"/>
      <c r="E38" s="12">
        <f t="shared" ref="E38" si="1">E36+E37</f>
        <v>224959566</v>
      </c>
    </row>
    <row r="39" spans="2:5" s="2" customFormat="1" ht="39" customHeight="1" x14ac:dyDescent="0.3">
      <c r="B39" s="26"/>
      <c r="C39" s="9" t="s">
        <v>50</v>
      </c>
      <c r="D39" s="7"/>
      <c r="E39" s="8">
        <v>0</v>
      </c>
    </row>
    <row r="40" spans="2:5" s="2" customFormat="1" ht="39" customHeight="1" x14ac:dyDescent="0.3">
      <c r="B40" s="27"/>
      <c r="C40" s="39" t="s">
        <v>52</v>
      </c>
      <c r="D40" s="39"/>
      <c r="E40" s="12">
        <f t="shared" ref="E40" si="2">E39</f>
        <v>0</v>
      </c>
    </row>
    <row r="41" spans="2:5" s="14" customFormat="1" ht="39" customHeight="1" x14ac:dyDescent="0.3">
      <c r="B41" s="31" t="s">
        <v>43</v>
      </c>
      <c r="C41" s="32"/>
      <c r="D41" s="33"/>
      <c r="E41" s="13">
        <f t="shared" ref="E41" si="3">E38+E40</f>
        <v>224959566</v>
      </c>
    </row>
    <row r="42" spans="2:5" s="14" customFormat="1" ht="39" customHeight="1" x14ac:dyDescent="0.3">
      <c r="B42" s="16" t="s">
        <v>0</v>
      </c>
      <c r="C42" s="9" t="s">
        <v>44</v>
      </c>
      <c r="D42" s="17"/>
      <c r="E42" s="18"/>
    </row>
    <row r="43" spans="2:5" s="14" customFormat="1" ht="39" customHeight="1" x14ac:dyDescent="0.3">
      <c r="B43" s="31" t="s">
        <v>0</v>
      </c>
      <c r="C43" s="32"/>
      <c r="D43" s="33"/>
      <c r="E43" s="13">
        <f t="shared" ref="E43" si="4">E42</f>
        <v>0</v>
      </c>
    </row>
    <row r="44" spans="2:5" s="14" customFormat="1" ht="39" customHeight="1" x14ac:dyDescent="0.3">
      <c r="B44" s="16" t="s">
        <v>47</v>
      </c>
      <c r="C44" s="9" t="s">
        <v>44</v>
      </c>
      <c r="D44" s="17"/>
      <c r="E44" s="18"/>
    </row>
    <row r="45" spans="2:5" s="14" customFormat="1" ht="39" customHeight="1" x14ac:dyDescent="0.3">
      <c r="B45" s="31" t="s">
        <v>47</v>
      </c>
      <c r="C45" s="32"/>
      <c r="D45" s="33"/>
      <c r="E45" s="13">
        <f t="shared" ref="E45" si="5">E44</f>
        <v>0</v>
      </c>
    </row>
    <row r="46" spans="2:5" s="14" customFormat="1" ht="39" customHeight="1" x14ac:dyDescent="0.3">
      <c r="B46" s="38" t="s">
        <v>46</v>
      </c>
      <c r="C46" s="38"/>
      <c r="D46" s="38"/>
      <c r="E46" s="13">
        <f t="shared" ref="E46" si="6">E20+E25+E35+E41+E43+E45</f>
        <v>997863615</v>
      </c>
    </row>
    <row r="47" spans="2:5" s="2" customFormat="1" ht="23.25" customHeight="1" x14ac:dyDescent="0.3">
      <c r="C47" s="3"/>
      <c r="D47" s="1"/>
      <c r="E47" s="19"/>
    </row>
  </sheetData>
  <autoFilter ref="B6:E6" xr:uid="{658511CF-D925-4D9C-9198-E75FAC3145D2}"/>
  <mergeCells count="22">
    <mergeCell ref="B46:D46"/>
    <mergeCell ref="C38:D38"/>
    <mergeCell ref="C40:D40"/>
    <mergeCell ref="B41:D41"/>
    <mergeCell ref="B43:D43"/>
    <mergeCell ref="B45:D45"/>
    <mergeCell ref="B7:B19"/>
    <mergeCell ref="B21:B24"/>
    <mergeCell ref="B26:B34"/>
    <mergeCell ref="B36:B40"/>
    <mergeCell ref="B35:D35"/>
    <mergeCell ref="B20:D20"/>
    <mergeCell ref="B25:D25"/>
    <mergeCell ref="C12:C19"/>
    <mergeCell ref="C7:C9"/>
    <mergeCell ref="C21:C23"/>
    <mergeCell ref="B2:E2"/>
    <mergeCell ref="B3:E3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Отговор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Plamenka Kodova-Yankova</dc:creator>
  <cp:lastModifiedBy>Aleksandar Georgiev</cp:lastModifiedBy>
  <dcterms:created xsi:type="dcterms:W3CDTF">2020-02-03T08:16:06Z</dcterms:created>
  <dcterms:modified xsi:type="dcterms:W3CDTF">2021-04-23T15:08:33Z</dcterms:modified>
</cp:coreProperties>
</file>