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10.2020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K19" i="5" l="1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L11" i="5"/>
  <c r="K13" i="5"/>
  <c r="H13" i="5"/>
  <c r="E13" i="5"/>
  <c r="K12" i="5"/>
  <c r="H12" i="5"/>
  <c r="E12" i="5"/>
  <c r="E11" i="5" s="1"/>
  <c r="M11" i="5"/>
  <c r="J11" i="5"/>
  <c r="I11" i="5"/>
  <c r="H11" i="5"/>
  <c r="G11" i="5"/>
  <c r="F11" i="5"/>
  <c r="D11" i="5"/>
  <c r="C11" i="5"/>
  <c r="L8" i="5"/>
  <c r="K10" i="5"/>
  <c r="H10" i="5"/>
  <c r="E10" i="5"/>
  <c r="K9" i="5"/>
  <c r="H9" i="5"/>
  <c r="E9" i="5"/>
  <c r="E8" i="5" s="1"/>
  <c r="M8" i="5"/>
  <c r="J8" i="5"/>
  <c r="I8" i="5"/>
  <c r="G8" i="5"/>
  <c r="F8" i="5"/>
  <c r="D8" i="5"/>
  <c r="C8" i="5"/>
  <c r="K7" i="5"/>
  <c r="H7" i="5"/>
  <c r="E7" i="5"/>
  <c r="K6" i="5"/>
  <c r="H6" i="5"/>
  <c r="H5" i="5" s="1"/>
  <c r="E6" i="5"/>
  <c r="E5" i="5" s="1"/>
  <c r="M5" i="5"/>
  <c r="M20" i="5" s="1"/>
  <c r="L5" i="5"/>
  <c r="J5" i="5"/>
  <c r="I5" i="5"/>
  <c r="G5" i="5"/>
  <c r="F5" i="5"/>
  <c r="D5" i="5"/>
  <c r="C5" i="5"/>
  <c r="K5" i="5" l="1"/>
  <c r="H8" i="5"/>
  <c r="K11" i="5"/>
  <c r="J20" i="5"/>
  <c r="K8" i="5"/>
  <c r="I20" i="5"/>
  <c r="F20" i="5"/>
  <c r="G20" i="5"/>
  <c r="H20" i="5"/>
  <c r="C20" i="5"/>
  <c r="D20" i="5"/>
  <c r="K20" i="5"/>
  <c r="L20" i="5"/>
  <c r="E20" i="5" l="1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<sst xmlns="http://schemas.openxmlformats.org/spreadsheetml/2006/main" count="47" uniqueCount="31">
  <si>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</si>
  <si>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</si>
  <si>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</si>
  <si>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</si>
  <si>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</si>
  <si>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</si>
  <si>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</si>
  <si>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</si>
  <si>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</si>
  <si>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</si>
  <si>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</si>
  <si>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</si>
  <si>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</si>
  <si>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</si>
  <si>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</si>
  <si>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</si>
  <si>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</si>
  <si>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</si>
  <si>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</si>
  <si>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</si>
  <si>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</si>
  <si>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</si>
  <si>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</si>
  <si>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</si>
  <si>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31.10.2020</t>
  </si>
  <si>
    <t>Funds received from the EC based on submitted applications for payment up to 31.10.2020</t>
  </si>
  <si>
    <t>Total funds received from the EC up to 31.10.2020</t>
  </si>
  <si>
    <t>Paid up to 31.10.2020</t>
  </si>
  <si>
    <t>Total paid up to 31.10.2020</t>
  </si>
  <si>
    <t>Total public expenditure declared to the EC with Payment claims
 as per 31.10.2020</t>
  </si>
  <si>
    <t>Total public expenditure certified to the EC with Annual Accounts 
as per 31.10.2020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</si>
</sst>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1" sqref="O11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71" customWidth="1"/>
    <col min="7" max="7" width="19.42578125" style="71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1" customWidth="1"/>
    <col min="27" max="27" width="28.42578125" style="61" customWidth="1"/>
    <col min="28" max="28" width="13.5703125" style="61" customWidth="1"/>
    <col min="29" max="29" width="24.28515625" style="61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5"/>
      <c r="AA1" s="55"/>
      <c r="AB1" s="55"/>
      <c r="AC1" s="55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56"/>
      <c r="AA2" s="56"/>
      <c r="AB2" s="56"/>
      <c r="AC2" s="56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6" t="s">
        <v>5</v>
      </c>
      <c r="J3" s="37" t="s">
        <v>6</v>
      </c>
      <c r="K3" s="83"/>
      <c r="L3" s="81"/>
      <c r="M3" s="81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6"/>
      <c r="AA3" s="56"/>
      <c r="AB3" s="56"/>
      <c r="AC3" s="56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6"/>
      <c r="AA4" s="56"/>
      <c r="AB4" s="56"/>
      <c r="AC4" s="56"/>
    </row>
    <row r="5" spans="1:29" s="12" customFormat="1" ht="29.25" customHeight="1" x14ac:dyDescent="0.2">
      <c r="A5" s="31" t="s">
        <v>7</v>
      </c>
      <c r="B5" s="28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157211702.70999998</v>
      </c>
      <c r="G5" s="21">
        <f t="shared" si="0"/>
        <v>563674080.02999997</v>
      </c>
      <c r="H5" s="21">
        <f t="shared" si="0"/>
        <v>720885782.73999989</v>
      </c>
      <c r="I5" s="40">
        <f t="shared" si="0"/>
        <v>731521994.4690001</v>
      </c>
      <c r="J5" s="40">
        <f>J6+J7</f>
        <v>129092116.671</v>
      </c>
      <c r="K5" s="21">
        <f>K6+K7</f>
        <v>860614111.1400001</v>
      </c>
      <c r="L5" s="74">
        <f t="shared" ref="L5" si="1">L6+L7</f>
        <v>728824448.87364793</v>
      </c>
      <c r="M5" s="21">
        <f t="shared" si="0"/>
        <v>491591211.04954404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7"/>
      <c r="AA5" s="57">
        <f>+AA6+AA7</f>
        <v>1683214896.9909463</v>
      </c>
      <c r="AB5" s="58">
        <v>1461442349.48</v>
      </c>
      <c r="AC5" s="59">
        <f>+AA5-AB5</f>
        <v>221772547.51094627</v>
      </c>
    </row>
    <row r="6" spans="1:29" ht="29.25" customHeight="1" outlineLevel="1" x14ac:dyDescent="0.25">
      <c r="A6" s="32" t="s">
        <v>9</v>
      </c>
      <c r="B6" s="33" t="s">
        <v>8</v>
      </c>
      <c r="C6" s="45">
        <v>438611756</v>
      </c>
      <c r="D6" s="45">
        <v>77402076</v>
      </c>
      <c r="E6" s="39">
        <f>+C6+D6</f>
        <v>516013832</v>
      </c>
      <c r="F6" s="39">
        <v>52395101.703749999</v>
      </c>
      <c r="G6" s="39">
        <v>287923361.76999998</v>
      </c>
      <c r="H6" s="39">
        <f>F6+G6</f>
        <v>340318463.47375</v>
      </c>
      <c r="I6" s="27">
        <v>343538073.93200004</v>
      </c>
      <c r="J6" s="38">
        <v>60624365.987999998</v>
      </c>
      <c r="K6" s="39">
        <f>I6+J6</f>
        <v>404162439.92000002</v>
      </c>
      <c r="L6" s="39">
        <v>375863104.582977</v>
      </c>
      <c r="M6" s="39">
        <v>268939075.64886701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7">
        <f>+K6*1.9558</f>
        <v>790460899.99553597</v>
      </c>
      <c r="AA6" s="60">
        <f>+K6*1.95583</f>
        <v>790473024.86873364</v>
      </c>
    </row>
    <row r="7" spans="1:29" ht="29.25" customHeight="1" outlineLevel="1" x14ac:dyDescent="0.25">
      <c r="A7" s="32" t="s">
        <v>10</v>
      </c>
      <c r="B7" s="33" t="s">
        <v>8</v>
      </c>
      <c r="C7" s="45">
        <v>1082143334</v>
      </c>
      <c r="D7" s="45">
        <v>190966473</v>
      </c>
      <c r="E7" s="39">
        <f>+C7+D7</f>
        <v>1273109807</v>
      </c>
      <c r="F7" s="39">
        <v>104816601.00624999</v>
      </c>
      <c r="G7" s="39">
        <v>275750718.25999993</v>
      </c>
      <c r="H7" s="39">
        <f>F7+G7</f>
        <v>380567319.2662499</v>
      </c>
      <c r="I7" s="27">
        <v>387983920.53700006</v>
      </c>
      <c r="J7" s="38">
        <v>68467750.682999998</v>
      </c>
      <c r="K7" s="39">
        <f>I7+J7</f>
        <v>456451671.22000003</v>
      </c>
      <c r="L7" s="39">
        <v>352961344.29067099</v>
      </c>
      <c r="M7" s="39">
        <v>222652135.40067703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7">
        <f t="shared" ref="Z7:Z19" si="2">+K7*1.9558</f>
        <v>892728178.57207608</v>
      </c>
      <c r="AA7" s="60">
        <f t="shared" ref="AA7:AA19" si="3">+K7*1.95583</f>
        <v>892741872.12221265</v>
      </c>
    </row>
    <row r="8" spans="1:29" s="12" customFormat="1" ht="29.25" customHeight="1" x14ac:dyDescent="0.2">
      <c r="A8" s="31" t="s">
        <v>11</v>
      </c>
      <c r="B8" s="28" t="s">
        <v>8</v>
      </c>
      <c r="C8" s="21">
        <f>C9+C10</f>
        <v>1474466160</v>
      </c>
      <c r="D8" s="21">
        <f t="shared" ref="D8:L8" si="4">D9+D10</f>
        <v>260199914</v>
      </c>
      <c r="E8" s="21">
        <f t="shared" si="4"/>
        <v>1734666074</v>
      </c>
      <c r="F8" s="21">
        <f t="shared" si="4"/>
        <v>133600552.22124998</v>
      </c>
      <c r="G8" s="21">
        <f t="shared" si="4"/>
        <v>370575024.31999999</v>
      </c>
      <c r="H8" s="21">
        <f t="shared" si="4"/>
        <v>504175576.54124999</v>
      </c>
      <c r="I8" s="40">
        <f t="shared" si="4"/>
        <v>506132199.49100006</v>
      </c>
      <c r="J8" s="40">
        <f t="shared" si="4"/>
        <v>89317446.968999997</v>
      </c>
      <c r="K8" s="21">
        <f t="shared" si="4"/>
        <v>595449646.46000004</v>
      </c>
      <c r="L8" s="40">
        <f t="shared" si="4"/>
        <v>481083011.17373556</v>
      </c>
      <c r="M8" s="21">
        <f>M9+M10</f>
        <v>262895987.11152267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7">
        <f t="shared" si="2"/>
        <v>1164580418.546468</v>
      </c>
      <c r="AA8" s="57">
        <f t="shared" si="3"/>
        <v>1164598282.0358617</v>
      </c>
      <c r="AB8" s="58">
        <v>942880842.37</v>
      </c>
      <c r="AC8" s="59">
        <f>+AA8-AB8</f>
        <v>221717439.66586173</v>
      </c>
    </row>
    <row r="9" spans="1:29" ht="29.25" customHeight="1" outlineLevel="1" x14ac:dyDescent="0.25">
      <c r="A9" s="32" t="s">
        <v>9</v>
      </c>
      <c r="B9" s="33" t="s">
        <v>8</v>
      </c>
      <c r="C9" s="45">
        <v>349712078</v>
      </c>
      <c r="D9" s="45">
        <v>61713898</v>
      </c>
      <c r="E9" s="39">
        <f t="shared" ref="E9:E10" si="5">+C9+D9</f>
        <v>411425976</v>
      </c>
      <c r="F9" s="72">
        <v>32248567.208749998</v>
      </c>
      <c r="G9" s="43">
        <v>75351884.260000005</v>
      </c>
      <c r="H9" s="39">
        <f>F9+G9</f>
        <v>107600451.46875</v>
      </c>
      <c r="I9" s="27">
        <v>112415153.411</v>
      </c>
      <c r="J9" s="38">
        <v>19837968.248999998</v>
      </c>
      <c r="K9" s="39">
        <f>I9+J9</f>
        <v>132253121.66</v>
      </c>
      <c r="L9" s="39">
        <v>98497755.369379282</v>
      </c>
      <c r="M9" s="39">
        <v>63467551.663119957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7">
        <f t="shared" si="2"/>
        <v>258660655.342628</v>
      </c>
      <c r="AA9" s="60">
        <f t="shared" si="3"/>
        <v>258664622.93627778</v>
      </c>
      <c r="AB9" s="60"/>
    </row>
    <row r="10" spans="1:29" ht="29.25" customHeight="1" outlineLevel="1" x14ac:dyDescent="0.25">
      <c r="A10" s="32" t="s">
        <v>10</v>
      </c>
      <c r="B10" s="33" t="s">
        <v>8</v>
      </c>
      <c r="C10" s="45">
        <v>1124754082</v>
      </c>
      <c r="D10" s="45">
        <v>198486016</v>
      </c>
      <c r="E10" s="39">
        <f t="shared" si="5"/>
        <v>1323240098</v>
      </c>
      <c r="F10" s="72">
        <v>101351985.01249999</v>
      </c>
      <c r="G10" s="43">
        <v>295223140.06</v>
      </c>
      <c r="H10" s="39">
        <f>F10+G10</f>
        <v>396575125.07249999</v>
      </c>
      <c r="I10" s="27">
        <v>393717046.08000004</v>
      </c>
      <c r="J10" s="38">
        <v>69479478.719999999</v>
      </c>
      <c r="K10" s="39">
        <f>I10+J10</f>
        <v>463196524.80000007</v>
      </c>
      <c r="L10" s="39">
        <v>382585255.80435628</v>
      </c>
      <c r="M10" s="39">
        <v>199428435.4484027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7">
        <f t="shared" si="2"/>
        <v>905919763.20384014</v>
      </c>
      <c r="AA10" s="60">
        <f t="shared" si="3"/>
        <v>905933659.0995841</v>
      </c>
      <c r="AB10" s="60"/>
    </row>
    <row r="11" spans="1:29" s="12" customFormat="1" ht="29.25" customHeight="1" x14ac:dyDescent="0.25">
      <c r="A11" s="31" t="s">
        <v>12</v>
      </c>
      <c r="B11" s="28" t="s">
        <v>8</v>
      </c>
      <c r="C11" s="21">
        <f>C12+C13</f>
        <v>539091733</v>
      </c>
      <c r="D11" s="21">
        <f t="shared" ref="D11:M11" si="6">D12+D13</f>
        <v>95133839</v>
      </c>
      <c r="E11" s="21">
        <f t="shared" si="6"/>
        <v>634225572</v>
      </c>
      <c r="F11" s="21">
        <f t="shared" si="6"/>
        <v>49472930.287500001</v>
      </c>
      <c r="G11" s="21">
        <f t="shared" si="6"/>
        <v>152283964.03</v>
      </c>
      <c r="H11" s="21">
        <f t="shared" si="6"/>
        <v>201756894.3175</v>
      </c>
      <c r="I11" s="40">
        <f t="shared" si="6"/>
        <v>266002333.19</v>
      </c>
      <c r="J11" s="40">
        <f t="shared" si="6"/>
        <v>46941588.209999993</v>
      </c>
      <c r="K11" s="21">
        <f t="shared" si="6"/>
        <v>312943921.39999998</v>
      </c>
      <c r="L11" s="40">
        <f t="shared" si="6"/>
        <v>216900900.15762663</v>
      </c>
      <c r="M11" s="21">
        <f t="shared" si="6"/>
        <v>113182314.13743737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7">
        <f t="shared" si="2"/>
        <v>612055721.4741199</v>
      </c>
      <c r="AA11" s="57">
        <f t="shared" si="3"/>
        <v>612065109.79176199</v>
      </c>
      <c r="AB11" s="60">
        <v>508734585.13999999</v>
      </c>
      <c r="AC11" s="59">
        <f>+AA11-AB11</f>
        <v>103330524.65176201</v>
      </c>
    </row>
    <row r="12" spans="1:29" s="14" customFormat="1" ht="29.25" customHeight="1" x14ac:dyDescent="0.25">
      <c r="A12" s="32" t="s">
        <v>13</v>
      </c>
      <c r="B12" s="33" t="s">
        <v>8</v>
      </c>
      <c r="C12" s="45">
        <v>186989211</v>
      </c>
      <c r="D12" s="45">
        <v>32998097</v>
      </c>
      <c r="E12" s="39">
        <f t="shared" ref="E12:E20" si="7">+C12+D12</f>
        <v>219987308</v>
      </c>
      <c r="F12" s="39">
        <v>17904003.477499999</v>
      </c>
      <c r="G12" s="43">
        <v>27251691.390000001</v>
      </c>
      <c r="H12" s="39">
        <f t="shared" ref="H12:H19" si="8">F12+G12</f>
        <v>45155694.8675</v>
      </c>
      <c r="I12" s="27">
        <v>71269118.359999999</v>
      </c>
      <c r="J12" s="41">
        <v>12576903.239999998</v>
      </c>
      <c r="K12" s="39">
        <f>I12+J12</f>
        <v>83846021.599999994</v>
      </c>
      <c r="L12" s="42">
        <v>41618361.760163598</v>
      </c>
      <c r="M12" s="42">
        <v>0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7">
        <f t="shared" si="2"/>
        <v>163986049.04527998</v>
      </c>
      <c r="AA12" s="60">
        <f t="shared" si="3"/>
        <v>163988564.425928</v>
      </c>
      <c r="AB12" s="60"/>
      <c r="AC12" s="62"/>
    </row>
    <row r="13" spans="1:29" s="12" customFormat="1" ht="29.25" customHeight="1" x14ac:dyDescent="0.25">
      <c r="A13" s="32" t="s">
        <v>14</v>
      </c>
      <c r="B13" s="33" t="s">
        <v>8</v>
      </c>
      <c r="C13" s="45">
        <v>352102522</v>
      </c>
      <c r="D13" s="45">
        <v>62135742</v>
      </c>
      <c r="E13" s="39">
        <f t="shared" si="7"/>
        <v>414238264</v>
      </c>
      <c r="F13" s="39">
        <v>31568926.810000002</v>
      </c>
      <c r="G13" s="43">
        <v>125032272.64</v>
      </c>
      <c r="H13" s="39">
        <f t="shared" si="8"/>
        <v>156601199.44999999</v>
      </c>
      <c r="I13" s="27">
        <v>194733214.83000001</v>
      </c>
      <c r="J13" s="38">
        <v>34364684.969999999</v>
      </c>
      <c r="K13" s="39">
        <f>I13+J13</f>
        <v>229097899.80000001</v>
      </c>
      <c r="L13" s="39">
        <v>175282538.39746302</v>
      </c>
      <c r="M13" s="39">
        <v>113182314.13743737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7">
        <f t="shared" si="2"/>
        <v>448069672.42884004</v>
      </c>
      <c r="AA13" s="60">
        <f t="shared" si="3"/>
        <v>448076545.365834</v>
      </c>
      <c r="AB13" s="60"/>
      <c r="AC13" s="63"/>
    </row>
    <row r="14" spans="1:29" s="14" customFormat="1" ht="29.25" customHeight="1" x14ac:dyDescent="0.25">
      <c r="A14" s="31" t="s">
        <v>15</v>
      </c>
      <c r="B14" s="28" t="s">
        <v>8</v>
      </c>
      <c r="C14" s="40">
        <v>1311704793</v>
      </c>
      <c r="D14" s="40">
        <v>231477320</v>
      </c>
      <c r="E14" s="40">
        <v>1543182113</v>
      </c>
      <c r="F14" s="73">
        <v>119997437.89625001</v>
      </c>
      <c r="G14" s="40">
        <v>467011944.44000006</v>
      </c>
      <c r="H14" s="40">
        <f t="shared" si="8"/>
        <v>587009382.33625007</v>
      </c>
      <c r="I14" s="21">
        <v>770232273.43573534</v>
      </c>
      <c r="J14" s="46">
        <v>135923342.37101212</v>
      </c>
      <c r="K14" s="40">
        <f>I14+J14</f>
        <v>906155615.80674744</v>
      </c>
      <c r="L14" s="40">
        <v>606962533.33073497</v>
      </c>
      <c r="M14" s="40">
        <v>388062308.80387664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7">
        <f t="shared" si="2"/>
        <v>1772259153.3948367</v>
      </c>
      <c r="AA14" s="57">
        <f t="shared" si="3"/>
        <v>1772286338.0633109</v>
      </c>
      <c r="AB14" s="60">
        <v>1591964903.49</v>
      </c>
      <c r="AC14" s="59">
        <f>+AA14-AB14</f>
        <v>180321434.57331085</v>
      </c>
    </row>
    <row r="15" spans="1:29" s="14" customFormat="1" ht="29.25" customHeight="1" x14ac:dyDescent="0.25">
      <c r="A15" s="34" t="s">
        <v>16</v>
      </c>
      <c r="B15" s="28" t="s">
        <v>8</v>
      </c>
      <c r="C15" s="40">
        <v>996810417</v>
      </c>
      <c r="D15" s="40">
        <v>164909543</v>
      </c>
      <c r="E15" s="40">
        <f t="shared" si="7"/>
        <v>1161719960</v>
      </c>
      <c r="F15" s="40">
        <v>115474331.03</v>
      </c>
      <c r="G15" s="40">
        <v>495074589.94999999</v>
      </c>
      <c r="H15" s="40">
        <f t="shared" si="8"/>
        <v>610548920.98000002</v>
      </c>
      <c r="I15" s="44">
        <v>667553779.72586989</v>
      </c>
      <c r="J15" s="44">
        <v>108565401.53413011</v>
      </c>
      <c r="K15" s="40">
        <f t="shared" ref="K15:K19" si="9">I15+J15</f>
        <v>776119181.25999999</v>
      </c>
      <c r="L15" s="40">
        <v>661804892.29235506</v>
      </c>
      <c r="M15" s="40">
        <v>448052785.57037532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7">
        <f t="shared" si="2"/>
        <v>1517933894.708308</v>
      </c>
      <c r="AA15" s="57">
        <f t="shared" si="3"/>
        <v>1517957178.2837458</v>
      </c>
      <c r="AB15" s="60">
        <v>1226822694.46</v>
      </c>
      <c r="AC15" s="59">
        <f>+AA15-AB15</f>
        <v>291134483.82374573</v>
      </c>
    </row>
    <row r="16" spans="1:29" s="14" customFormat="1" ht="29.25" customHeight="1" x14ac:dyDescent="0.25">
      <c r="A16" s="31" t="s">
        <v>22</v>
      </c>
      <c r="B16" s="33" t="s">
        <v>8</v>
      </c>
      <c r="C16" s="40">
        <v>1123075325</v>
      </c>
      <c r="D16" s="40">
        <v>198189765</v>
      </c>
      <c r="E16" s="40">
        <f t="shared" si="7"/>
        <v>1321265090</v>
      </c>
      <c r="F16" s="40">
        <v>119582318.95625001</v>
      </c>
      <c r="G16" s="40">
        <v>501593340.81999999</v>
      </c>
      <c r="H16" s="40">
        <f>F16+G16</f>
        <v>621175659.77625</v>
      </c>
      <c r="I16" s="21">
        <v>670973218.56900001</v>
      </c>
      <c r="J16" s="46">
        <v>118407038.57099999</v>
      </c>
      <c r="K16" s="40">
        <f t="shared" si="9"/>
        <v>789380257.13999999</v>
      </c>
      <c r="L16" s="40">
        <v>644338413.95336926</v>
      </c>
      <c r="M16" s="40">
        <v>515925053.42148584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7">
        <f t="shared" si="2"/>
        <v>1543869906.914412</v>
      </c>
      <c r="AA16" s="57">
        <f t="shared" si="3"/>
        <v>1543893588.3221262</v>
      </c>
      <c r="AB16" s="60">
        <v>1216935553</v>
      </c>
      <c r="AC16" s="59">
        <f>+AA16-AB16</f>
        <v>326958035.32212615</v>
      </c>
    </row>
    <row r="17" spans="1:29" s="14" customFormat="1" ht="29.25" customHeight="1" x14ac:dyDescent="0.25">
      <c r="A17" s="35" t="s">
        <v>17</v>
      </c>
      <c r="B17" s="33" t="s">
        <v>8</v>
      </c>
      <c r="C17" s="40">
        <v>102000000</v>
      </c>
      <c r="D17" s="40">
        <v>0</v>
      </c>
      <c r="E17" s="40">
        <f t="shared" si="7"/>
        <v>102000000</v>
      </c>
      <c r="F17" s="40">
        <v>6502500</v>
      </c>
      <c r="G17" s="40">
        <v>95497500</v>
      </c>
      <c r="H17" s="40">
        <f t="shared" si="8"/>
        <v>102000000</v>
      </c>
      <c r="I17" s="21">
        <v>102000000</v>
      </c>
      <c r="J17" s="46">
        <v>0</v>
      </c>
      <c r="K17" s="40">
        <f t="shared" si="9"/>
        <v>102000000</v>
      </c>
      <c r="L17" s="40">
        <v>102001564.56999999</v>
      </c>
      <c r="M17" s="40">
        <v>102001564.57460579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7">
        <f t="shared" si="2"/>
        <v>199491600</v>
      </c>
      <c r="AA17" s="57">
        <f t="shared" si="3"/>
        <v>199494660</v>
      </c>
      <c r="AB17" s="60"/>
      <c r="AC17" s="62"/>
    </row>
    <row r="18" spans="1:29" s="14" customFormat="1" ht="29.25" customHeight="1" x14ac:dyDescent="0.25">
      <c r="A18" s="31" t="s">
        <v>18</v>
      </c>
      <c r="B18" s="28" t="s">
        <v>8</v>
      </c>
      <c r="C18" s="40">
        <v>238398862</v>
      </c>
      <c r="D18" s="40">
        <v>42070389</v>
      </c>
      <c r="E18" s="40">
        <f t="shared" si="7"/>
        <v>280469251</v>
      </c>
      <c r="F18" s="40">
        <v>25794294.384999998</v>
      </c>
      <c r="G18" s="40">
        <v>77387308.049999997</v>
      </c>
      <c r="H18" s="40">
        <f t="shared" si="8"/>
        <v>103181602.435</v>
      </c>
      <c r="I18" s="21">
        <v>102355950.6665</v>
      </c>
      <c r="J18" s="46">
        <v>18062814.8235</v>
      </c>
      <c r="K18" s="40">
        <f t="shared" si="9"/>
        <v>120418765.49000001</v>
      </c>
      <c r="L18" s="40">
        <v>106222616.80515701</v>
      </c>
      <c r="M18" s="40">
        <v>60839412.314907461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7">
        <f t="shared" si="2"/>
        <v>235515021.54534203</v>
      </c>
      <c r="AA18" s="57">
        <f t="shared" si="3"/>
        <v>235518634.10830671</v>
      </c>
      <c r="AB18" s="60">
        <v>184210896</v>
      </c>
      <c r="AC18" s="59">
        <f>+AA18-AB18</f>
        <v>51307738.108306706</v>
      </c>
    </row>
    <row r="19" spans="1:29" s="14" customFormat="1" ht="29.25" customHeight="1" x14ac:dyDescent="0.25">
      <c r="A19" s="31" t="s">
        <v>19</v>
      </c>
      <c r="B19" s="28" t="s">
        <v>8</v>
      </c>
      <c r="C19" s="40">
        <v>104815264</v>
      </c>
      <c r="D19" s="40">
        <v>18496812</v>
      </c>
      <c r="E19" s="40">
        <f t="shared" si="7"/>
        <v>123312076</v>
      </c>
      <c r="F19" s="40">
        <v>11529679.040000001</v>
      </c>
      <c r="G19" s="40">
        <v>88875848.850000009</v>
      </c>
      <c r="H19" s="40">
        <f t="shared" si="8"/>
        <v>100405527.89000002</v>
      </c>
      <c r="I19" s="21">
        <v>95999462.544499993</v>
      </c>
      <c r="J19" s="46">
        <v>16941081.625500001</v>
      </c>
      <c r="K19" s="40">
        <f t="shared" si="9"/>
        <v>112940544.16999999</v>
      </c>
      <c r="L19" s="40">
        <v>108245403.96272729</v>
      </c>
      <c r="M19" s="40">
        <v>71389592.238292262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7">
        <f t="shared" si="2"/>
        <v>220889116.28768596</v>
      </c>
      <c r="AA19" s="57">
        <f t="shared" si="3"/>
        <v>220892504.50401106</v>
      </c>
      <c r="AB19" s="60">
        <v>192103600.88</v>
      </c>
      <c r="AC19" s="64">
        <f>+AA19-AB19</f>
        <v>28788903.62401107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7411117644</v>
      </c>
      <c r="D20" s="21">
        <f>+D5+D8+D11+D14+D15+D16+D17+D18+D19</f>
        <v>1278846131</v>
      </c>
      <c r="E20" s="21">
        <f t="shared" si="7"/>
        <v>8689963775</v>
      </c>
      <c r="F20" s="21">
        <f t="shared" ref="F20:M20" si="10">+F5+F8+F11+F14+F15+F16+F17+F18+F19</f>
        <v>739165746.52624989</v>
      </c>
      <c r="G20" s="21">
        <f t="shared" si="10"/>
        <v>2811973600.4900002</v>
      </c>
      <c r="H20" s="21">
        <f>+H5+H8+H11+H14+H15+H16+H17+H18+H19</f>
        <v>3551139347.0162497</v>
      </c>
      <c r="I20" s="40">
        <f>+I5+I8+I11+I14+I15+I16+I17+I18+I19</f>
        <v>3912771212.0916057</v>
      </c>
      <c r="J20" s="40">
        <f t="shared" ref="J20" si="11">+J5+J8+J11+J14+J15+J16+J17+J18+J19</f>
        <v>663250830.77514219</v>
      </c>
      <c r="K20" s="40">
        <f>+K5+K8+K11+K14+K15+K16+K17+K18+K19</f>
        <v>4576022042.8667469</v>
      </c>
      <c r="L20" s="21">
        <f>+L5+L8+L11+L14+L15+L16+L17+L18+L19</f>
        <v>3656383785.1193538</v>
      </c>
      <c r="M20" s="21">
        <f t="shared" si="10"/>
        <v>2453940229.2220478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65"/>
      <c r="AA20" s="66"/>
      <c r="AB20" s="61"/>
      <c r="AC20" s="58"/>
    </row>
    <row r="21" spans="1:29" s="12" customFormat="1" ht="29.25" customHeight="1" x14ac:dyDescent="0.2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5"/>
      <c r="AA21" s="67"/>
      <c r="AB21" s="58"/>
      <c r="AC21" s="58"/>
    </row>
    <row r="22" spans="1:29" s="12" customFormat="1" ht="29.25" customHeight="1" x14ac:dyDescent="0.2">
      <c r="A22" s="75"/>
      <c r="B22" s="75"/>
      <c r="C22" s="76"/>
      <c r="D22" s="76"/>
      <c r="E22" s="76"/>
      <c r="F22" s="77"/>
      <c r="G22" s="77"/>
      <c r="H22" s="76"/>
      <c r="I22" s="76"/>
      <c r="J22" s="76"/>
      <c r="K22" s="76"/>
      <c r="L22" s="76"/>
      <c r="M22" s="76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5"/>
      <c r="AA22" s="68"/>
      <c r="AB22" s="58"/>
      <c r="AC22" s="58"/>
    </row>
    <row r="23" spans="1:29" s="12" customFormat="1" ht="29.25" customHeight="1" x14ac:dyDescent="0.2">
      <c r="A23" s="1"/>
      <c r="B23" s="1"/>
      <c r="C23" s="4"/>
      <c r="D23" s="4"/>
      <c r="E23" s="4"/>
      <c r="F23" s="70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8"/>
      <c r="AA23" s="67"/>
      <c r="AB23" s="58"/>
      <c r="AC23" s="58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58"/>
      <c r="AA24" s="67"/>
      <c r="AB24" s="58"/>
      <c r="AC24" s="58"/>
    </row>
    <row r="25" spans="1:29" s="12" customFormat="1" ht="29.25" customHeight="1" x14ac:dyDescent="0.2">
      <c r="A25" s="1"/>
      <c r="B25" s="1"/>
      <c r="C25" s="4"/>
      <c r="D25" s="4"/>
      <c r="E25" s="4"/>
      <c r="F25" s="70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8"/>
      <c r="AA25" s="67"/>
      <c r="AB25" s="58"/>
      <c r="AC25" s="58"/>
    </row>
    <row r="26" spans="1:29" s="12" customFormat="1" ht="29.25" customHeight="1" x14ac:dyDescent="0.2">
      <c r="A26" s="1"/>
      <c r="B26" s="1"/>
      <c r="C26" s="4"/>
      <c r="D26" s="4"/>
      <c r="E26" s="4"/>
      <c r="F26" s="70"/>
      <c r="G26" s="70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8"/>
      <c r="AA26" s="67"/>
      <c r="AB26" s="58"/>
      <c r="AC26" s="58"/>
    </row>
    <row r="27" spans="1:29" s="12" customFormat="1" ht="29.25" customHeight="1" x14ac:dyDescent="0.2">
      <c r="A27" s="1"/>
      <c r="B27" s="1"/>
      <c r="C27" s="4"/>
      <c r="D27" s="4"/>
      <c r="E27" s="4"/>
      <c r="F27" s="70"/>
      <c r="G27" s="70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8"/>
      <c r="AA27" s="69"/>
      <c r="AB27" s="58"/>
      <c r="AC27" s="58"/>
    </row>
    <row r="28" spans="1:29" s="12" customFormat="1" ht="29.25" customHeight="1" x14ac:dyDescent="0.25">
      <c r="A28" s="1"/>
      <c r="B28" s="1"/>
      <c r="C28" s="5"/>
      <c r="D28" s="5"/>
      <c r="E28" s="5"/>
      <c r="F28" s="71"/>
      <c r="G28" s="71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8"/>
      <c r="AA28" s="58"/>
      <c r="AB28" s="58"/>
      <c r="AC28" s="58"/>
    </row>
    <row r="29" spans="1:29" s="12" customFormat="1" ht="29.25" customHeight="1" x14ac:dyDescent="0.25">
      <c r="A29" s="1"/>
      <c r="B29" s="1"/>
      <c r="C29" s="5"/>
      <c r="D29" s="5"/>
      <c r="E29" s="5"/>
      <c r="F29" s="71"/>
      <c r="G29" s="71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8"/>
      <c r="AA29" s="58"/>
      <c r="AB29" s="58"/>
      <c r="AC29" s="58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2020-11-25T14:20:41Z</dcterms:modified>
</cp:coreProperties>
</file>