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1400" windowHeight="8025" activeTab="3"/>
  </bookViews>
  <sheets>
    <sheet name="OPR" sheetId="1" r:id="rId1"/>
    <sheet name="Balans" sheetId="2" r:id="rId2"/>
    <sheet name="OSK" sheetId="3" r:id="rId3"/>
    <sheet name="OPP" sheetId="4" r:id="rId4"/>
  </sheets>
  <calcPr calcId="125725"/>
</workbook>
</file>

<file path=xl/calcChain.xml><?xml version="1.0" encoding="utf-8"?>
<calcChain xmlns="http://schemas.openxmlformats.org/spreadsheetml/2006/main">
  <c r="H15" i="3"/>
  <c r="J15"/>
  <c r="L15"/>
  <c r="L19"/>
  <c r="L20"/>
  <c r="L22"/>
  <c r="L23"/>
  <c r="L26"/>
  <c r="L27"/>
  <c r="L28"/>
  <c r="L29"/>
  <c r="K27"/>
  <c r="K29" s="1"/>
  <c r="J27"/>
  <c r="J29"/>
  <c r="I27"/>
  <c r="I29"/>
  <c r="H27"/>
  <c r="H29"/>
  <c r="G27"/>
  <c r="G29"/>
  <c r="F27"/>
  <c r="F29"/>
  <c r="E27"/>
  <c r="E29"/>
  <c r="D27"/>
  <c r="D29"/>
  <c r="C27"/>
  <c r="C29"/>
  <c r="B27"/>
  <c r="B29"/>
  <c r="L25"/>
  <c r="L24"/>
  <c r="L21"/>
  <c r="L18"/>
  <c r="L14"/>
  <c r="L13"/>
  <c r="L12"/>
  <c r="B103" i="2"/>
  <c r="E74"/>
  <c r="E100" s="1"/>
  <c r="D72"/>
  <c r="D74" s="1"/>
  <c r="D100" s="1"/>
  <c r="E83"/>
  <c r="E49"/>
  <c r="E40"/>
  <c r="E35"/>
  <c r="E27"/>
  <c r="E28"/>
  <c r="D49"/>
  <c r="D40"/>
  <c r="D35"/>
  <c r="D50"/>
  <c r="D52" s="1"/>
  <c r="D27"/>
  <c r="D28"/>
  <c r="A80" i="1"/>
  <c r="D56"/>
  <c r="D67"/>
  <c r="D70"/>
  <c r="D73"/>
  <c r="D76" s="1"/>
  <c r="C67"/>
  <c r="C70"/>
  <c r="C73"/>
  <c r="C76" s="1"/>
  <c r="D31"/>
  <c r="D35"/>
  <c r="D38"/>
  <c r="D43" s="1"/>
  <c r="C31"/>
  <c r="C35"/>
  <c r="C38"/>
  <c r="C42"/>
  <c r="C43"/>
  <c r="A28" i="4"/>
  <c r="G10"/>
  <c r="G11"/>
  <c r="G12"/>
  <c r="G17"/>
  <c r="G18"/>
  <c r="G24" s="1"/>
  <c r="G26" s="1"/>
  <c r="G20"/>
  <c r="G22"/>
  <c r="D10"/>
  <c r="D11"/>
  <c r="D18" s="1"/>
  <c r="D24" s="1"/>
  <c r="D26" s="1"/>
  <c r="D12"/>
  <c r="D17"/>
  <c r="D20"/>
  <c r="D21"/>
  <c r="D22"/>
  <c r="F18"/>
  <c r="F22"/>
  <c r="F24" s="1"/>
  <c r="E18"/>
  <c r="E24" s="1"/>
  <c r="C18"/>
  <c r="C24" s="1"/>
  <c r="C22"/>
  <c r="B18"/>
  <c r="B24"/>
</calcChain>
</file>

<file path=xl/comments1.xml><?xml version="1.0" encoding="utf-8"?>
<comments xmlns="http://schemas.openxmlformats.org/spreadsheetml/2006/main">
  <authors>
    <author>p.evtimova</author>
  </authors>
  <commentList>
    <comment ref="D82" authorId="0">
      <text>
        <r>
          <rPr>
            <b/>
            <sz val="8"/>
            <color indexed="81"/>
            <rFont val="Tahoma"/>
            <family val="2"/>
            <charset val="204"/>
          </rPr>
          <t>p.evtimova:</t>
        </r>
        <r>
          <rPr>
            <sz val="8"/>
            <color indexed="81"/>
            <rFont val="Tahoma"/>
            <family val="2"/>
            <charset val="204"/>
          </rPr>
          <t xml:space="preserve">
диконт инв.2017
</t>
        </r>
      </text>
    </comment>
    <comment ref="E82" authorId="0">
      <text>
        <r>
          <rPr>
            <b/>
            <sz val="8"/>
            <color indexed="81"/>
            <rFont val="Tahoma"/>
            <family val="2"/>
            <charset val="204"/>
          </rPr>
          <t>p.evtimova:</t>
        </r>
        <r>
          <rPr>
            <sz val="8"/>
            <color indexed="81"/>
            <rFont val="Tahoma"/>
            <family val="2"/>
            <charset val="204"/>
          </rPr>
          <t xml:space="preserve">
диконт инв.2017
</t>
        </r>
      </text>
    </comment>
  </commentList>
</comments>
</file>

<file path=xl/sharedStrings.xml><?xml version="1.0" encoding="utf-8"?>
<sst xmlns="http://schemas.openxmlformats.org/spreadsheetml/2006/main" count="369" uniqueCount="299">
  <si>
    <t>ЕИК по БУЛСТАТ</t>
  </si>
  <si>
    <t xml:space="preserve">ОТЧЕТ ЗА ПРИХОДИТЕ И РАЗХОДИТЕ </t>
  </si>
  <si>
    <t>Код</t>
  </si>
  <si>
    <t>Сума - хил. лв.</t>
  </si>
  <si>
    <t>Наименование на разходите</t>
  </si>
  <si>
    <t>на</t>
  </si>
  <si>
    <t>Текуща</t>
  </si>
  <si>
    <t>Предходна</t>
  </si>
  <si>
    <t>реда</t>
  </si>
  <si>
    <t>година</t>
  </si>
  <si>
    <t>а</t>
  </si>
  <si>
    <t>б</t>
  </si>
  <si>
    <t xml:space="preserve"> А. Разходи</t>
  </si>
  <si>
    <t xml:space="preserve"> I. Разходи за оперативна дейност</t>
  </si>
  <si>
    <t>Намаление на запасите от продукция и незавършено производство</t>
  </si>
  <si>
    <t xml:space="preserve"> Разходи за суровини, материали и външни услуги</t>
  </si>
  <si>
    <t xml:space="preserve">     Суровини и материали</t>
  </si>
  <si>
    <t xml:space="preserve">     Външни услуги</t>
  </si>
  <si>
    <t>Разходи за персонала</t>
  </si>
  <si>
    <t xml:space="preserve">     в това число:</t>
  </si>
  <si>
    <t xml:space="preserve">     Разходи за възнаграждения</t>
  </si>
  <si>
    <t xml:space="preserve">     Разходи за осигуровки </t>
  </si>
  <si>
    <t xml:space="preserve">            от тях: осигуровки, свързани с пенсии</t>
  </si>
  <si>
    <t>Разходи за амортизация и обезценка</t>
  </si>
  <si>
    <t xml:space="preserve">      Разходи за амортизация и обезценка на дълготрайни материални и нематериални активи</t>
  </si>
  <si>
    <t xml:space="preserve">     Разходи за амортизация</t>
  </si>
  <si>
    <t>Други разходи</t>
  </si>
  <si>
    <t xml:space="preserve">     Балансова стойност на продадените активи </t>
  </si>
  <si>
    <t xml:space="preserve">     Провизии</t>
  </si>
  <si>
    <t xml:space="preserve">Общо за група I </t>
  </si>
  <si>
    <t xml:space="preserve"> II. Финансови разходи</t>
  </si>
  <si>
    <t>Разходи от обезценка на финансови активи, включително инвестициите, признати като текущи (краткосрочни) активи</t>
  </si>
  <si>
    <t>Разходи за лихви и други финансови разходи</t>
  </si>
  <si>
    <t xml:space="preserve">Общо за група II </t>
  </si>
  <si>
    <t xml:space="preserve"> Б. Печалба от обичайна дейност</t>
  </si>
  <si>
    <t>ІІІ. Извънредни разходи</t>
  </si>
  <si>
    <t>Общо разходи (І+ІІ+ІІІ )</t>
  </si>
  <si>
    <t xml:space="preserve"> В. Счетоводна печалба (общо приходи - общо разходи)</t>
  </si>
  <si>
    <t>ІV. Разходи за данъци от печалбата</t>
  </si>
  <si>
    <t>V. Други данъци, алтернативни на корпоративния данък</t>
  </si>
  <si>
    <t xml:space="preserve"> Г. ПЕЧАЛБА (В-ІV-V)</t>
  </si>
  <si>
    <t xml:space="preserve">Всичко (Общо разходи + ІV+V+Г)  </t>
  </si>
  <si>
    <t>Наименование на приходите</t>
  </si>
  <si>
    <t>А. Приходи</t>
  </si>
  <si>
    <t>І. Приходи от оперативна дейност</t>
  </si>
  <si>
    <t xml:space="preserve"> Нетни приходи от продажби </t>
  </si>
  <si>
    <t xml:space="preserve">     Продукция</t>
  </si>
  <si>
    <t xml:space="preserve">     Стоки</t>
  </si>
  <si>
    <t xml:space="preserve">     Услуги</t>
  </si>
  <si>
    <t>Увеличение на запасите от продукция и незавършено производство</t>
  </si>
  <si>
    <t>Разходи за придобиване на активи по стопански начин</t>
  </si>
  <si>
    <t>Други приходи</t>
  </si>
  <si>
    <t xml:space="preserve">     Приходи от финансирания</t>
  </si>
  <si>
    <t xml:space="preserve">       от тях: от правителството</t>
  </si>
  <si>
    <t xml:space="preserve">     Приходи от продажби на суровини и материали</t>
  </si>
  <si>
    <t>ІІ. Финансови приходи</t>
  </si>
  <si>
    <t xml:space="preserve"> Други лихви и финансови приходи</t>
  </si>
  <si>
    <t xml:space="preserve">Общо за група ІІ : </t>
  </si>
  <si>
    <t>Б. Загуба от обичайна дейност</t>
  </si>
  <si>
    <t>ІІІ. Извънредни приходи</t>
  </si>
  <si>
    <t>Общо приходи (І+ІІ+ІІІ)</t>
  </si>
  <si>
    <t>В. Счетоводна загуба (общо приходи - общо разходи)</t>
  </si>
  <si>
    <t>Г. Загуба (В+ІV+V)</t>
  </si>
  <si>
    <t xml:space="preserve">Всичко (Общо приходи + Г)  </t>
  </si>
  <si>
    <t/>
  </si>
  <si>
    <t xml:space="preserve">    Съставител:                                                                   Ръководител:</t>
  </si>
  <si>
    <t>СЧЕТОВОДЕН БАЛАНС</t>
  </si>
  <si>
    <t xml:space="preserve"> АКТИВ</t>
  </si>
  <si>
    <t>Код на реда</t>
  </si>
  <si>
    <t>РАЗДЕЛИ, ГРУПИ, СТАТИИ</t>
  </si>
  <si>
    <t>А</t>
  </si>
  <si>
    <t>Записан, но невнесен капитал</t>
  </si>
  <si>
    <t>01000</t>
  </si>
  <si>
    <t>Б</t>
  </si>
  <si>
    <t xml:space="preserve"> Нетекущи (дълготрайни) активи</t>
  </si>
  <si>
    <t>І</t>
  </si>
  <si>
    <t xml:space="preserve"> Нематериални активи</t>
  </si>
  <si>
    <t xml:space="preserve"> Концесии, патенти, лицензии, програмни продукти и други подобни права и активи</t>
  </si>
  <si>
    <t>02120</t>
  </si>
  <si>
    <t xml:space="preserve">Общо за група I : </t>
  </si>
  <si>
    <t>02100</t>
  </si>
  <si>
    <t>ІІ</t>
  </si>
  <si>
    <t xml:space="preserve"> Дълготрайни материални активи </t>
  </si>
  <si>
    <t>Земи и сгради</t>
  </si>
  <si>
    <t>02210</t>
  </si>
  <si>
    <t xml:space="preserve">       Земи </t>
  </si>
  <si>
    <t>02211</t>
  </si>
  <si>
    <t xml:space="preserve">      Сгради </t>
  </si>
  <si>
    <t>02212</t>
  </si>
  <si>
    <t>02220</t>
  </si>
  <si>
    <t>02230</t>
  </si>
  <si>
    <t>02240</t>
  </si>
  <si>
    <t xml:space="preserve">Общо за група IІ : </t>
  </si>
  <si>
    <t>02200</t>
  </si>
  <si>
    <t xml:space="preserve">Общо за раздел Б : </t>
  </si>
  <si>
    <t>02000</t>
  </si>
  <si>
    <t>В</t>
  </si>
  <si>
    <t xml:space="preserve"> Текущи (краткотрайни) активи</t>
  </si>
  <si>
    <t>I</t>
  </si>
  <si>
    <t xml:space="preserve"> Материални запаси</t>
  </si>
  <si>
    <t>Суровини и материали</t>
  </si>
  <si>
    <t>03110</t>
  </si>
  <si>
    <t>Незавършено производство</t>
  </si>
  <si>
    <t>03120</t>
  </si>
  <si>
    <t>Продукция и стоки</t>
  </si>
  <si>
    <t>03130</t>
  </si>
  <si>
    <t xml:space="preserve">        Стоки</t>
  </si>
  <si>
    <t>03132</t>
  </si>
  <si>
    <t>03100</t>
  </si>
  <si>
    <t>II</t>
  </si>
  <si>
    <t xml:space="preserve"> Вземания</t>
  </si>
  <si>
    <t xml:space="preserve"> Вземания от клиенти и доставчици</t>
  </si>
  <si>
    <t>03210</t>
  </si>
  <si>
    <t>в т.ч. над 1 година</t>
  </si>
  <si>
    <t>03211</t>
  </si>
  <si>
    <t xml:space="preserve"> Други краткосрочни вземания</t>
  </si>
  <si>
    <t>03240</t>
  </si>
  <si>
    <t xml:space="preserve">Общо за група II : </t>
  </si>
  <si>
    <t>03200</t>
  </si>
  <si>
    <t>ІІІ</t>
  </si>
  <si>
    <t>Инвестиции</t>
  </si>
  <si>
    <t>ІV</t>
  </si>
  <si>
    <t xml:space="preserve"> Парични средства </t>
  </si>
  <si>
    <t>Касови наличности и сметки в страната</t>
  </si>
  <si>
    <t>03410</t>
  </si>
  <si>
    <t xml:space="preserve"> Касови наличности в лева</t>
  </si>
  <si>
    <t>03411</t>
  </si>
  <si>
    <t xml:space="preserve"> Касови наличности във валута (левова равностойност)</t>
  </si>
  <si>
    <t>03412</t>
  </si>
  <si>
    <t>Разплащателни сметки</t>
  </si>
  <si>
    <t>03413</t>
  </si>
  <si>
    <t xml:space="preserve">Общо за група IV : </t>
  </si>
  <si>
    <t>03400</t>
  </si>
  <si>
    <t xml:space="preserve">Общо за раздел В : </t>
  </si>
  <si>
    <t>03000</t>
  </si>
  <si>
    <t>Г</t>
  </si>
  <si>
    <t>Разходи за бъдещи периоди</t>
  </si>
  <si>
    <t>04000</t>
  </si>
  <si>
    <t>Сума на актива (А+Б+В+Г)</t>
  </si>
  <si>
    <t>04500</t>
  </si>
  <si>
    <t xml:space="preserve">ПАСИВ  </t>
  </si>
  <si>
    <t xml:space="preserve"> СОБСТВЕН КАПИТАЛ</t>
  </si>
  <si>
    <t xml:space="preserve"> Записан капитал</t>
  </si>
  <si>
    <t>05100</t>
  </si>
  <si>
    <t xml:space="preserve"> Резерв от последващи оценки </t>
  </si>
  <si>
    <t>05300</t>
  </si>
  <si>
    <t xml:space="preserve"> Резерви</t>
  </si>
  <si>
    <t xml:space="preserve"> Други резерви</t>
  </si>
  <si>
    <t>05440</t>
  </si>
  <si>
    <t xml:space="preserve">Общо за група ІII : </t>
  </si>
  <si>
    <t>05400</t>
  </si>
  <si>
    <t>Натрупана печалба (загуба) от минали години</t>
  </si>
  <si>
    <t xml:space="preserve"> Неразпределена печалба</t>
  </si>
  <si>
    <t>5510</t>
  </si>
  <si>
    <t xml:space="preserve"> Непокрита загуба</t>
  </si>
  <si>
    <t>05520</t>
  </si>
  <si>
    <t xml:space="preserve">Общо за група ІV : </t>
  </si>
  <si>
    <t>5500</t>
  </si>
  <si>
    <t>V</t>
  </si>
  <si>
    <t xml:space="preserve"> Текуща печалба (загуба)</t>
  </si>
  <si>
    <t>05600</t>
  </si>
  <si>
    <t xml:space="preserve">Общо за раздел А : </t>
  </si>
  <si>
    <t>05000</t>
  </si>
  <si>
    <t>Провизии и сходни задължения</t>
  </si>
  <si>
    <t>Провизии за пенсии и други подобни задължения</t>
  </si>
  <si>
    <t>06100</t>
  </si>
  <si>
    <t>Провизии за данъци</t>
  </si>
  <si>
    <t>06200</t>
  </si>
  <si>
    <t>в т.ч. отсрочени данъци</t>
  </si>
  <si>
    <t>06210</t>
  </si>
  <si>
    <t>06000</t>
  </si>
  <si>
    <t>Задължения</t>
  </si>
  <si>
    <t xml:space="preserve"> Задължения към доставчици</t>
  </si>
  <si>
    <t>07400</t>
  </si>
  <si>
    <t xml:space="preserve">           до 1 година</t>
  </si>
  <si>
    <t>07401</t>
  </si>
  <si>
    <t xml:space="preserve"> Други задължения</t>
  </si>
  <si>
    <t>07800</t>
  </si>
  <si>
    <t xml:space="preserve">          до 1 година</t>
  </si>
  <si>
    <t>07801</t>
  </si>
  <si>
    <t xml:space="preserve"> в това число:</t>
  </si>
  <si>
    <t xml:space="preserve">      Задължения към персонала</t>
  </si>
  <si>
    <t>07810</t>
  </si>
  <si>
    <t>07811</t>
  </si>
  <si>
    <t xml:space="preserve">      Осигурителни задължения</t>
  </si>
  <si>
    <t>07820</t>
  </si>
  <si>
    <t>07821</t>
  </si>
  <si>
    <t xml:space="preserve">      Данъчни задължения</t>
  </si>
  <si>
    <t>07830</t>
  </si>
  <si>
    <t>07831</t>
  </si>
  <si>
    <t>07000</t>
  </si>
  <si>
    <t>07001</t>
  </si>
  <si>
    <t>Финансирания и приходи за бъдещи периоди</t>
  </si>
  <si>
    <t>08000</t>
  </si>
  <si>
    <t>в това число</t>
  </si>
  <si>
    <t xml:space="preserve">      Финансирания</t>
  </si>
  <si>
    <t>08001</t>
  </si>
  <si>
    <t>Сума на пасива (А+Б+В+Г)</t>
  </si>
  <si>
    <t>08500</t>
  </si>
  <si>
    <t>П  О  К  А  З  А  Т  Е  Л  И</t>
  </si>
  <si>
    <t>Съставител:</t>
  </si>
  <si>
    <t>Ръководител:</t>
  </si>
  <si>
    <t xml:space="preserve">О Т Ч Е Т </t>
  </si>
  <si>
    <t xml:space="preserve"> (Хил. лв.)  </t>
  </si>
  <si>
    <t>Текущ период</t>
  </si>
  <si>
    <t>Предходен период</t>
  </si>
  <si>
    <t>А. ПАРИЧНИ ПОТОЦИ ОТ ОСНОВНА ДЕЙНОСТ</t>
  </si>
  <si>
    <t xml:space="preserve"> Парични потоци, свързани с търговски контрагенти</t>
  </si>
  <si>
    <t xml:space="preserve"> Парични потоци, свързани с трудови възнаграждения</t>
  </si>
  <si>
    <t>Платени такси по Закон за водите</t>
  </si>
  <si>
    <t>Платен ДДС по ЗДДС</t>
  </si>
  <si>
    <t>Платени и възстановени данъци върху печалбата</t>
  </si>
  <si>
    <t>Плащания при разпределения на печалби</t>
  </si>
  <si>
    <t xml:space="preserve"> Всичко парични потоци от осн. дейност (А)</t>
  </si>
  <si>
    <t>Б. ПАРИЧНИ ПОТОЦИ ОТ ИНВЕСТ. ДЕЙНОСТ</t>
  </si>
  <si>
    <t>Всичко парични потоци от инвест.дейност (Б)</t>
  </si>
  <si>
    <t>В. ПАРИЧНИ ПОТОЦИ ОТ ФИНАНСОВА ДЕЙНОСТ (В)</t>
  </si>
  <si>
    <t xml:space="preserve"> Д. Парични средства в началото на периода</t>
  </si>
  <si>
    <t xml:space="preserve"> Е. Парични средства в края на периода</t>
  </si>
  <si>
    <t xml:space="preserve"> Парични потоци, свързани с лихви, комисионни, дивиденти и др.подобни</t>
  </si>
  <si>
    <t>Други парични потоци от основна дейност -данъци и такси</t>
  </si>
  <si>
    <t xml:space="preserve">          Съставител:                                              </t>
  </si>
  <si>
    <t xml:space="preserve"> Ръководител:</t>
  </si>
  <si>
    <t xml:space="preserve"> Г. Изменение на паричните средства през периода (А + Б + В)</t>
  </si>
  <si>
    <t>Блокирани парични средства</t>
  </si>
  <si>
    <t>03414</t>
  </si>
  <si>
    <t>Задължения към собственици на публични активи</t>
  </si>
  <si>
    <t>до 1 година</t>
  </si>
  <si>
    <t>над 1 година</t>
  </si>
  <si>
    <t>Машини, производствено оборудване и апаратура</t>
  </si>
  <si>
    <t>Съоръжения и други</t>
  </si>
  <si>
    <t>Дълготрайни материални активи в процес на изграждане</t>
  </si>
  <si>
    <t>постъпления</t>
  </si>
  <si>
    <t>плащания</t>
  </si>
  <si>
    <t>нетен поток</t>
  </si>
  <si>
    <t>Наименование на паричните потоци</t>
  </si>
  <si>
    <t>Инвестиции в дългосрочни активи - корпоративна собственост</t>
  </si>
  <si>
    <t>Инвестиции в публични активи</t>
  </si>
  <si>
    <t>Парични еквиваленти</t>
  </si>
  <si>
    <t>03415</t>
  </si>
  <si>
    <t xml:space="preserve">              /Ж.Панайотова/</t>
  </si>
  <si>
    <t>/инж. Кр.Марков/</t>
  </si>
  <si>
    <t xml:space="preserve"> "ВОДОСНАБДЯВАНЕ И КАНАЛИЗАЦИЯ - ШУМЕН"  ООД   </t>
  </si>
  <si>
    <t xml:space="preserve"> "ВОДОСНАБДЯВАНЕ И КАНАЛИЗАЦИЯ - ШУМЕН"  ООД</t>
  </si>
  <si>
    <t>02400</t>
  </si>
  <si>
    <t>Отсрочени данъци</t>
  </si>
  <si>
    <t xml:space="preserve">              /Ж.Панайотова</t>
  </si>
  <si>
    <t>за периода 01.01.2017 - 31.12.2017</t>
  </si>
  <si>
    <t>Р     е     з     е     р     в     и</t>
  </si>
  <si>
    <t>Финансов резултат от минали години</t>
  </si>
  <si>
    <t>Записан</t>
  </si>
  <si>
    <t>Премии</t>
  </si>
  <si>
    <t>Резерв от послед-ващи оценки</t>
  </si>
  <si>
    <t>Резерв,</t>
  </si>
  <si>
    <t>Общо</t>
  </si>
  <si>
    <t>капитал</t>
  </si>
  <si>
    <t>от</t>
  </si>
  <si>
    <t>Законови</t>
  </si>
  <si>
    <t>свързан с</t>
  </si>
  <si>
    <t>съгласно</t>
  </si>
  <si>
    <t>Други</t>
  </si>
  <si>
    <t>Неразпре-</t>
  </si>
  <si>
    <t>Непокрита</t>
  </si>
  <si>
    <t>печалба</t>
  </si>
  <si>
    <t>собствен</t>
  </si>
  <si>
    <t>емисия</t>
  </si>
  <si>
    <t>резерви</t>
  </si>
  <si>
    <t>изкупени</t>
  </si>
  <si>
    <t>учредите-</t>
  </si>
  <si>
    <t>делена</t>
  </si>
  <si>
    <t>загуба</t>
  </si>
  <si>
    <t>(загуба)</t>
  </si>
  <si>
    <t>собств.акции</t>
  </si>
  <si>
    <t>лен акт</t>
  </si>
  <si>
    <t xml:space="preserve"> 1. Салдо в началото на отчетния период</t>
  </si>
  <si>
    <t xml:space="preserve"> 2. Промени в счетоводната политика</t>
  </si>
  <si>
    <t xml:space="preserve"> 3. Грешки</t>
  </si>
  <si>
    <t xml:space="preserve"> 4. Салдо след промени в счетовод. политика и грешки</t>
  </si>
  <si>
    <t xml:space="preserve"> 5. Изменение за сметка на собствениците</t>
  </si>
  <si>
    <t xml:space="preserve">     в т.ч.   - увеличение</t>
  </si>
  <si>
    <t xml:space="preserve">                - намаление</t>
  </si>
  <si>
    <t xml:space="preserve"> 6. Финансов резултат за текущия период</t>
  </si>
  <si>
    <t xml:space="preserve"> 7. Разпределение на печалба</t>
  </si>
  <si>
    <t xml:space="preserve">      в т.ч.  за дивиденти</t>
  </si>
  <si>
    <t xml:space="preserve"> 8. Покриване на загуба</t>
  </si>
  <si>
    <t xml:space="preserve"> 9. Последващи оценки на активи и пасиви</t>
  </si>
  <si>
    <t xml:space="preserve">                - увеличение</t>
  </si>
  <si>
    <t xml:space="preserve"> 10. Други изменения в собствения капитал</t>
  </si>
  <si>
    <t xml:space="preserve"> 11. Салдо към края на отчетния период</t>
  </si>
  <si>
    <t xml:space="preserve"> 12. Промени от преводи на годишни финан-  сови отчети на предприятията в чужбина</t>
  </si>
  <si>
    <t xml:space="preserve"> 13. Собствен капитал към края на отчетния период (11+/-12)</t>
  </si>
  <si>
    <t>на "ВОДОСНАБДЯВАНЕ И КАНАЛИЗАЦИЯ - ШУМЕН" ООД - ШУМЕН към 31.12.2017 г.</t>
  </si>
  <si>
    <t>за паричните потоци по прекия метод</t>
  </si>
  <si>
    <t>към 31 Декември 2017 година</t>
  </si>
  <si>
    <t xml:space="preserve">хил. лв.  </t>
  </si>
  <si>
    <t xml:space="preserve">        към 31 декември 2017 г.</t>
  </si>
  <si>
    <t xml:space="preserve">                 О Т Ч Е Т</t>
  </si>
  <si>
    <t xml:space="preserve">                                  за промените в собствения капитал</t>
  </si>
  <si>
    <t xml:space="preserve">                                                               на "ВОДОСНАБДЯВАНЕ И КАНАЛИЗАЦИЯ - ШУМЕН ООД - ШУМЕН</t>
  </si>
</sst>
</file>

<file path=xl/styles.xml><?xml version="1.0" encoding="utf-8"?>
<styleSheet xmlns="http://schemas.openxmlformats.org/spreadsheetml/2006/main">
  <numFmts count="7">
    <numFmt numFmtId="164" formatCode="_-* #,##0.00\ _л_в_-;\-* #,##0.00\ _л_в_-;_-* &quot;-&quot;??\ _л_в_-;_-@_-"/>
    <numFmt numFmtId="165" formatCode="_(* #,##0.00_);_(* \(#,##0.00\);_(* &quot;-&quot;??_);_(@_)"/>
    <numFmt numFmtId="166" formatCode="d\-mmm\-yyyy"/>
    <numFmt numFmtId="167" formatCode="_(* #,##0_);_(* \(#,##0\);_(* &quot;-&quot;??_);_(@_)"/>
    <numFmt numFmtId="168" formatCode="0_);\(0\)"/>
    <numFmt numFmtId="169" formatCode="[$-402]dd\ mmmm\ yyyy\ &quot;г.&quot;;@"/>
    <numFmt numFmtId="170" formatCode="_ * #,##0_)\ _л_в_ ;_ * \(#,##0\)\ _л_в_ ;_ * &quot;-&quot;_)\ _л_в_ ;_ @_ "/>
  </numFmts>
  <fonts count="32">
    <font>
      <sz val="10"/>
      <name val="Arial"/>
    </font>
    <font>
      <sz val="10"/>
      <name val="Arial"/>
    </font>
    <font>
      <sz val="10"/>
      <name val="Tahoma"/>
      <family val="2"/>
      <charset val="204"/>
    </font>
    <font>
      <sz val="8"/>
      <name val="Tahoma"/>
      <family val="2"/>
      <charset val="204"/>
    </font>
    <font>
      <sz val="11"/>
      <name val="Arial"/>
      <family val="2"/>
      <charset val="204"/>
    </font>
    <font>
      <sz val="11"/>
      <name val="Tahoma"/>
      <family val="2"/>
      <charset val="204"/>
    </font>
    <font>
      <sz val="8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name val="Arial Narrow"/>
      <family val="2"/>
      <charset val="204"/>
    </font>
    <font>
      <sz val="9"/>
      <name val="Tahoma"/>
      <family val="2"/>
      <charset val="204"/>
    </font>
    <font>
      <sz val="9"/>
      <name val="Arial"/>
      <family val="2"/>
      <charset val="204"/>
    </font>
    <font>
      <sz val="9"/>
      <name val="Arial Narrow"/>
      <family val="2"/>
      <charset val="204"/>
    </font>
    <font>
      <sz val="11"/>
      <color indexed="40"/>
      <name val="Tahoma"/>
      <family val="2"/>
      <charset val="204"/>
    </font>
    <font>
      <sz val="9"/>
      <color indexed="10"/>
      <name val="Arial Narrow"/>
      <family val="2"/>
      <charset val="204"/>
    </font>
    <font>
      <sz val="9"/>
      <color indexed="30"/>
      <name val="Arial Narrow"/>
      <family val="2"/>
      <charset val="204"/>
    </font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b/>
      <sz val="12"/>
      <name val="Arial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charset val="204"/>
    </font>
    <font>
      <sz val="8.5"/>
      <name val="Arial"/>
      <charset val="204"/>
    </font>
    <font>
      <sz val="10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10"/>
      <color indexed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279">
    <xf numFmtId="0" fontId="0" fillId="0" borderId="0" xfId="0"/>
    <xf numFmtId="0" fontId="2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4" fillId="0" borderId="0" xfId="0" applyFont="1"/>
    <xf numFmtId="0" fontId="9" fillId="0" borderId="0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 applyFill="1" applyBorder="1"/>
    <xf numFmtId="0" fontId="13" fillId="0" borderId="0" xfId="0" applyFont="1"/>
    <xf numFmtId="3" fontId="13" fillId="0" borderId="0" xfId="2" applyNumberFormat="1" applyFont="1" applyFill="1" applyBorder="1" applyProtection="1">
      <protection hidden="1"/>
    </xf>
    <xf numFmtId="167" fontId="10" fillId="0" borderId="0" xfId="2" applyNumberFormat="1" applyFont="1" applyFill="1" applyBorder="1" applyProtection="1">
      <protection hidden="1"/>
    </xf>
    <xf numFmtId="0" fontId="14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6" fillId="0" borderId="0" xfId="0" applyFont="1"/>
    <xf numFmtId="0" fontId="17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 applyAlignment="1">
      <alignment horizontal="centerContinuous" wrapText="1"/>
    </xf>
    <xf numFmtId="0" fontId="19" fillId="0" borderId="0" xfId="0" applyFont="1" applyAlignment="1">
      <alignment horizontal="centerContinuous"/>
    </xf>
    <xf numFmtId="166" fontId="18" fillId="0" borderId="0" xfId="0" applyNumberFormat="1" applyFont="1" applyAlignment="1" applyProtection="1">
      <alignment horizontal="left"/>
      <protection locked="0"/>
    </xf>
    <xf numFmtId="49" fontId="18" fillId="0" borderId="0" xfId="3" applyNumberFormat="1" applyFont="1" applyBorder="1" applyAlignment="1">
      <alignment horizontal="center"/>
    </xf>
    <xf numFmtId="0" fontId="18" fillId="0" borderId="0" xfId="3" applyFont="1" applyBorder="1"/>
    <xf numFmtId="0" fontId="18" fillId="0" borderId="0" xfId="0" applyFont="1" applyAlignment="1">
      <alignment vertical="center"/>
    </xf>
    <xf numFmtId="166" fontId="18" fillId="0" borderId="0" xfId="3" applyNumberFormat="1" applyFont="1" applyAlignment="1" applyProtection="1">
      <alignment horizontal="left" wrapText="1"/>
      <protection locked="0"/>
    </xf>
    <xf numFmtId="49" fontId="18" fillId="0" borderId="0" xfId="3" applyNumberFormat="1" applyFont="1" applyAlignment="1" applyProtection="1">
      <alignment horizontal="center"/>
      <protection locked="0"/>
    </xf>
    <xf numFmtId="0" fontId="18" fillId="0" borderId="0" xfId="3" applyFont="1" applyBorder="1" applyProtection="1">
      <protection hidden="1"/>
    </xf>
    <xf numFmtId="0" fontId="18" fillId="0" borderId="0" xfId="3" applyFont="1" applyAlignment="1">
      <alignment wrapText="1"/>
    </xf>
    <xf numFmtId="49" fontId="18" fillId="0" borderId="0" xfId="3" applyNumberFormat="1" applyFont="1" applyAlignment="1">
      <alignment horizontal="center"/>
    </xf>
    <xf numFmtId="0" fontId="18" fillId="0" borderId="0" xfId="3" applyFont="1" applyAlignment="1">
      <alignment horizontal="right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wrapText="1"/>
    </xf>
    <xf numFmtId="166" fontId="18" fillId="0" borderId="0" xfId="0" applyNumberFormat="1" applyFont="1" applyAlignment="1" applyProtection="1">
      <alignment horizontal="centerContinuous" wrapText="1"/>
    </xf>
    <xf numFmtId="166" fontId="18" fillId="0" borderId="0" xfId="0" applyNumberFormat="1" applyFont="1" applyAlignment="1" applyProtection="1">
      <alignment horizontal="centerContinuous"/>
    </xf>
    <xf numFmtId="166" fontId="21" fillId="0" borderId="0" xfId="0" applyNumberFormat="1" applyFont="1" applyAlignment="1" applyProtection="1">
      <alignment horizontal="right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2" xfId="0" applyFont="1" applyBorder="1" applyAlignment="1" applyProtection="1">
      <alignment horizontal="right" vertical="center"/>
      <protection locked="0"/>
    </xf>
    <xf numFmtId="167" fontId="18" fillId="0" borderId="2" xfId="1" applyNumberFormat="1" applyFont="1" applyBorder="1" applyAlignment="1" applyProtection="1">
      <alignment horizontal="right" vertical="center"/>
    </xf>
    <xf numFmtId="0" fontId="18" fillId="0" borderId="3" xfId="0" applyFont="1" applyBorder="1" applyAlignment="1" applyProtection="1">
      <alignment horizontal="right" vertical="center"/>
      <protection locked="0"/>
    </xf>
    <xf numFmtId="167" fontId="18" fillId="0" borderId="3" xfId="1" applyNumberFormat="1" applyFont="1" applyBorder="1" applyAlignment="1" applyProtection="1">
      <alignment horizontal="right" vertical="center"/>
    </xf>
    <xf numFmtId="0" fontId="18" fillId="0" borderId="4" xfId="0" applyFont="1" applyBorder="1" applyAlignment="1" applyProtection="1">
      <alignment horizontal="right" vertical="center"/>
      <protection locked="0"/>
    </xf>
    <xf numFmtId="0" fontId="18" fillId="0" borderId="3" xfId="0" applyFont="1" applyBorder="1" applyAlignment="1">
      <alignment vertical="center" wrapText="1"/>
    </xf>
    <xf numFmtId="0" fontId="18" fillId="0" borderId="5" xfId="0" applyFont="1" applyBorder="1" applyAlignment="1" applyProtection="1">
      <alignment horizontal="right" vertical="center"/>
      <protection locked="0"/>
    </xf>
    <xf numFmtId="0" fontId="18" fillId="0" borderId="2" xfId="0" applyFont="1" applyFill="1" applyBorder="1" applyAlignment="1">
      <alignment horizontal="right" vertical="center"/>
    </xf>
    <xf numFmtId="167" fontId="18" fillId="0" borderId="3" xfId="1" applyNumberFormat="1" applyFont="1" applyFill="1" applyBorder="1" applyAlignment="1" applyProtection="1">
      <alignment horizontal="right" vertical="center"/>
    </xf>
    <xf numFmtId="170" fontId="18" fillId="2" borderId="2" xfId="0" applyNumberFormat="1" applyFont="1" applyFill="1" applyBorder="1" applyAlignment="1">
      <alignment wrapText="1"/>
    </xf>
    <xf numFmtId="37" fontId="18" fillId="0" borderId="3" xfId="0" applyNumberFormat="1" applyFont="1" applyFill="1" applyBorder="1" applyAlignment="1" applyProtection="1">
      <alignment horizontal="right" vertical="center"/>
      <protection locked="0"/>
    </xf>
    <xf numFmtId="37" fontId="18" fillId="0" borderId="2" xfId="0" applyNumberFormat="1" applyFont="1" applyFill="1" applyBorder="1" applyAlignment="1" applyProtection="1">
      <alignment horizontal="right" vertical="center"/>
      <protection locked="0"/>
    </xf>
    <xf numFmtId="37" fontId="18" fillId="0" borderId="2" xfId="1" applyNumberFormat="1" applyFont="1" applyFill="1" applyBorder="1" applyAlignment="1" applyProtection="1">
      <alignment horizontal="right" vertical="center"/>
    </xf>
    <xf numFmtId="37" fontId="18" fillId="0" borderId="2" xfId="0" quotePrefix="1" applyNumberFormat="1" applyFont="1" applyBorder="1" applyAlignment="1">
      <alignment horizontal="right"/>
    </xf>
    <xf numFmtId="167" fontId="18" fillId="0" borderId="2" xfId="1" applyNumberFormat="1" applyFont="1" applyFill="1" applyBorder="1" applyAlignment="1" applyProtection="1">
      <alignment horizontal="right" vertical="center"/>
    </xf>
    <xf numFmtId="0" fontId="18" fillId="0" borderId="2" xfId="0" applyFont="1" applyFill="1" applyBorder="1" applyAlignment="1" applyProtection="1">
      <alignment horizontal="right" vertical="center"/>
      <protection locked="0"/>
    </xf>
    <xf numFmtId="167" fontId="18" fillId="0" borderId="3" xfId="0" applyNumberFormat="1" applyFont="1" applyFill="1" applyBorder="1" applyAlignment="1">
      <alignment horizontal="right" vertical="center"/>
    </xf>
    <xf numFmtId="0" fontId="18" fillId="0" borderId="3" xfId="0" applyFont="1" applyFill="1" applyBorder="1" applyAlignment="1" applyProtection="1">
      <alignment horizontal="right" vertical="center"/>
      <protection locked="0"/>
    </xf>
    <xf numFmtId="14" fontId="18" fillId="0" borderId="0" xfId="0" applyNumberFormat="1" applyFont="1" applyAlignment="1">
      <alignment horizontal="left" vertical="center" wrapText="1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>
      <alignment wrapText="1"/>
    </xf>
    <xf numFmtId="0" fontId="18" fillId="0" borderId="0" xfId="0" applyFont="1" applyFill="1" applyAlignment="1" applyProtection="1">
      <protection hidden="1"/>
    </xf>
    <xf numFmtId="0" fontId="18" fillId="0" borderId="0" xfId="0" applyFont="1" applyFill="1" applyAlignment="1"/>
    <xf numFmtId="169" fontId="18" fillId="0" borderId="0" xfId="3" applyNumberFormat="1" applyFont="1" applyFill="1" applyAlignment="1" applyProtection="1">
      <alignment horizontal="center"/>
      <protection locked="0"/>
    </xf>
    <xf numFmtId="0" fontId="18" fillId="0" borderId="2" xfId="3" applyFont="1" applyFill="1" applyBorder="1" applyProtection="1"/>
    <xf numFmtId="0" fontId="18" fillId="0" borderId="2" xfId="3" applyFont="1" applyFill="1" applyBorder="1" applyAlignment="1" applyProtection="1">
      <alignment horizontal="center" vertical="center" wrapText="1"/>
    </xf>
    <xf numFmtId="0" fontId="18" fillId="0" borderId="2" xfId="3" applyFont="1" applyFill="1" applyBorder="1" applyAlignment="1" applyProtection="1">
      <alignment horizontal="center" vertical="center"/>
      <protection hidden="1"/>
    </xf>
    <xf numFmtId="0" fontId="18" fillId="0" borderId="2" xfId="3" applyFont="1" applyFill="1" applyBorder="1" applyAlignment="1" applyProtection="1">
      <alignment horizontal="center"/>
    </xf>
    <xf numFmtId="0" fontId="18" fillId="0" borderId="1" xfId="3" applyFont="1" applyFill="1" applyBorder="1" applyAlignment="1" applyProtection="1">
      <alignment horizontal="center" vertical="center"/>
      <protection hidden="1"/>
    </xf>
    <xf numFmtId="49" fontId="18" fillId="0" borderId="2" xfId="3" applyNumberFormat="1" applyFont="1" applyFill="1" applyBorder="1" applyAlignment="1" applyProtection="1">
      <alignment horizontal="center" vertical="center"/>
    </xf>
    <xf numFmtId="0" fontId="18" fillId="0" borderId="2" xfId="3" applyFont="1" applyFill="1" applyBorder="1" applyAlignment="1" applyProtection="1">
      <alignment wrapText="1"/>
    </xf>
    <xf numFmtId="49" fontId="18" fillId="0" borderId="2" xfId="3" applyNumberFormat="1" applyFont="1" applyFill="1" applyBorder="1" applyAlignment="1" applyProtection="1">
      <alignment horizontal="center"/>
    </xf>
    <xf numFmtId="3" fontId="18" fillId="0" borderId="2" xfId="2" applyNumberFormat="1" applyFont="1" applyFill="1" applyBorder="1" applyProtection="1">
      <protection hidden="1"/>
    </xf>
    <xf numFmtId="49" fontId="18" fillId="0" borderId="2" xfId="3" applyNumberFormat="1" applyFont="1" applyFill="1" applyBorder="1" applyAlignment="1">
      <alignment horizontal="center"/>
    </xf>
    <xf numFmtId="3" fontId="18" fillId="0" borderId="2" xfId="3" applyNumberFormat="1" applyFont="1" applyFill="1" applyBorder="1" applyProtection="1">
      <protection hidden="1"/>
    </xf>
    <xf numFmtId="0" fontId="18" fillId="0" borderId="2" xfId="3" applyFont="1" applyFill="1" applyBorder="1" applyAlignment="1">
      <alignment horizontal="center"/>
    </xf>
    <xf numFmtId="0" fontId="18" fillId="0" borderId="2" xfId="3" applyFont="1" applyFill="1" applyBorder="1" applyAlignment="1">
      <alignment wrapText="1"/>
    </xf>
    <xf numFmtId="0" fontId="18" fillId="0" borderId="2" xfId="3" applyFont="1" applyFill="1" applyBorder="1" applyAlignment="1">
      <alignment horizontal="left" wrapText="1"/>
    </xf>
    <xf numFmtId="0" fontId="18" fillId="0" borderId="2" xfId="3" applyFont="1" applyFill="1" applyBorder="1" applyAlignment="1" applyProtection="1">
      <alignment wrapText="1"/>
      <protection hidden="1"/>
    </xf>
    <xf numFmtId="49" fontId="18" fillId="0" borderId="2" xfId="3" applyNumberFormat="1" applyFont="1" applyFill="1" applyBorder="1" applyAlignment="1" applyProtection="1">
      <alignment horizontal="center"/>
      <protection hidden="1"/>
    </xf>
    <xf numFmtId="0" fontId="18" fillId="0" borderId="2" xfId="3" applyFont="1" applyFill="1" applyBorder="1" applyAlignment="1" applyProtection="1">
      <alignment horizontal="center"/>
      <protection hidden="1"/>
    </xf>
    <xf numFmtId="3" fontId="18" fillId="0" borderId="0" xfId="2" applyNumberFormat="1" applyFont="1" applyFill="1" applyBorder="1" applyProtection="1">
      <protection hidden="1"/>
    </xf>
    <xf numFmtId="0" fontId="18" fillId="0" borderId="0" xfId="3" applyFont="1" applyFill="1" applyBorder="1" applyAlignment="1">
      <alignment horizontal="center"/>
    </xf>
    <xf numFmtId="0" fontId="18" fillId="0" borderId="0" xfId="3" applyFont="1" applyFill="1" applyBorder="1" applyAlignment="1">
      <alignment horizontal="left" wrapText="1"/>
    </xf>
    <xf numFmtId="49" fontId="18" fillId="0" borderId="0" xfId="3" applyNumberFormat="1" applyFont="1" applyFill="1" applyBorder="1" applyAlignment="1">
      <alignment horizontal="center"/>
    </xf>
    <xf numFmtId="167" fontId="18" fillId="0" borderId="0" xfId="2" applyNumberFormat="1" applyFont="1" applyFill="1" applyBorder="1" applyProtection="1">
      <protection hidden="1"/>
    </xf>
    <xf numFmtId="167" fontId="18" fillId="0" borderId="0" xfId="2" applyNumberFormat="1" applyFont="1" applyFill="1" applyBorder="1" applyProtection="1">
      <protection locked="0"/>
    </xf>
    <xf numFmtId="0" fontId="18" fillId="0" borderId="0" xfId="3" applyFont="1" applyFill="1"/>
    <xf numFmtId="167" fontId="18" fillId="0" borderId="0" xfId="3" applyNumberFormat="1" applyFont="1" applyFill="1" applyBorder="1"/>
    <xf numFmtId="167" fontId="18" fillId="0" borderId="0" xfId="3" applyNumberFormat="1" applyFont="1" applyFill="1" applyBorder="1" applyProtection="1">
      <protection hidden="1"/>
    </xf>
    <xf numFmtId="0" fontId="18" fillId="0" borderId="1" xfId="3" applyFont="1" applyFill="1" applyBorder="1" applyProtection="1"/>
    <xf numFmtId="0" fontId="18" fillId="0" borderId="1" xfId="3" applyFont="1" applyFill="1" applyBorder="1" applyAlignment="1" applyProtection="1">
      <alignment horizontal="center" vertical="center" wrapText="1"/>
    </xf>
    <xf numFmtId="0" fontId="18" fillId="0" borderId="6" xfId="3" applyFont="1" applyFill="1" applyBorder="1" applyAlignment="1" applyProtection="1">
      <alignment horizontal="center"/>
    </xf>
    <xf numFmtId="0" fontId="18" fillId="0" borderId="6" xfId="3" applyFont="1" applyFill="1" applyBorder="1" applyAlignment="1" applyProtection="1">
      <alignment horizontal="center" vertical="center" wrapText="1"/>
    </xf>
    <xf numFmtId="0" fontId="18" fillId="0" borderId="3" xfId="3" applyFont="1" applyFill="1" applyBorder="1" applyProtection="1"/>
    <xf numFmtId="0" fontId="18" fillId="0" borderId="3" xfId="3" applyFont="1" applyFill="1" applyBorder="1" applyAlignment="1" applyProtection="1">
      <alignment horizontal="center" vertical="center" wrapText="1"/>
    </xf>
    <xf numFmtId="0" fontId="18" fillId="0" borderId="3" xfId="3" applyFont="1" applyFill="1" applyBorder="1" applyAlignment="1" applyProtection="1">
      <alignment horizontal="center" vertical="center"/>
      <protection hidden="1"/>
    </xf>
    <xf numFmtId="49" fontId="18" fillId="0" borderId="6" xfId="3" applyNumberFormat="1" applyFont="1" applyFill="1" applyBorder="1" applyAlignment="1" applyProtection="1">
      <alignment horizontal="center" vertical="center"/>
    </xf>
    <xf numFmtId="0" fontId="18" fillId="0" borderId="6" xfId="3" applyFont="1" applyFill="1" applyBorder="1" applyAlignment="1" applyProtection="1">
      <alignment horizontal="center" vertical="center"/>
      <protection hidden="1"/>
    </xf>
    <xf numFmtId="49" fontId="18" fillId="0" borderId="1" xfId="3" applyNumberFormat="1" applyFont="1" applyFill="1" applyBorder="1" applyAlignment="1" applyProtection="1">
      <alignment horizontal="center"/>
    </xf>
    <xf numFmtId="0" fontId="18" fillId="0" borderId="1" xfId="3" applyFont="1" applyFill="1" applyBorder="1" applyProtection="1">
      <protection hidden="1"/>
    </xf>
    <xf numFmtId="0" fontId="18" fillId="0" borderId="1" xfId="3" applyFont="1" applyFill="1" applyBorder="1" applyAlignment="1" applyProtection="1">
      <alignment horizontal="left" wrapText="1"/>
    </xf>
    <xf numFmtId="3" fontId="18" fillId="0" borderId="3" xfId="2" applyNumberFormat="1" applyFont="1" applyFill="1" applyBorder="1" applyProtection="1">
      <protection hidden="1"/>
    </xf>
    <xf numFmtId="49" fontId="18" fillId="0" borderId="7" xfId="3" applyNumberFormat="1" applyFont="1" applyFill="1" applyBorder="1" applyAlignment="1" applyProtection="1">
      <alignment horizontal="center"/>
    </xf>
    <xf numFmtId="3" fontId="18" fillId="0" borderId="1" xfId="3" applyNumberFormat="1" applyFont="1" applyFill="1" applyBorder="1" applyProtection="1">
      <protection hidden="1"/>
    </xf>
    <xf numFmtId="0" fontId="18" fillId="0" borderId="2" xfId="3" applyFont="1" applyFill="1" applyBorder="1" applyAlignment="1" applyProtection="1">
      <alignment horizontal="left" wrapText="1"/>
    </xf>
    <xf numFmtId="0" fontId="18" fillId="0" borderId="2" xfId="3" applyFont="1" applyFill="1" applyBorder="1" applyAlignment="1" applyProtection="1"/>
    <xf numFmtId="49" fontId="18" fillId="0" borderId="3" xfId="3" applyNumberFormat="1" applyFont="1" applyFill="1" applyBorder="1" applyAlignment="1" applyProtection="1">
      <alignment horizontal="center"/>
    </xf>
    <xf numFmtId="49" fontId="18" fillId="0" borderId="3" xfId="3" applyNumberFormat="1" applyFont="1" applyFill="1" applyBorder="1" applyAlignment="1" applyProtection="1">
      <alignment horizontal="center"/>
      <protection hidden="1"/>
    </xf>
    <xf numFmtId="0" fontId="18" fillId="0" borderId="2" xfId="3" applyFont="1" applyFill="1" applyBorder="1" applyAlignment="1" applyProtection="1">
      <alignment horizontal="center" wrapText="1"/>
      <protection hidden="1"/>
    </xf>
    <xf numFmtId="167" fontId="18" fillId="0" borderId="3" xfId="2" applyNumberFormat="1" applyFont="1" applyFill="1" applyBorder="1" applyProtection="1">
      <protection hidden="1"/>
    </xf>
    <xf numFmtId="0" fontId="18" fillId="0" borderId="0" xfId="3" applyFont="1" applyFill="1" applyBorder="1"/>
    <xf numFmtId="0" fontId="18" fillId="0" borderId="0" xfId="3" applyFont="1" applyFill="1" applyAlignment="1" applyProtection="1">
      <alignment horizontal="right" wrapText="1"/>
      <protection hidden="1"/>
    </xf>
    <xf numFmtId="49" fontId="18" fillId="0" borderId="0" xfId="3" applyNumberFormat="1" applyFont="1" applyFill="1" applyAlignment="1" applyProtection="1">
      <alignment horizontal="center"/>
      <protection hidden="1"/>
    </xf>
    <xf numFmtId="0" fontId="18" fillId="0" borderId="0" xfId="3" applyFont="1" applyFill="1" applyBorder="1" applyProtection="1">
      <protection hidden="1"/>
    </xf>
    <xf numFmtId="0" fontId="18" fillId="0" borderId="0" xfId="3" applyFont="1" applyFill="1" applyAlignment="1">
      <alignment horizontal="left" wrapText="1"/>
    </xf>
    <xf numFmtId="166" fontId="18" fillId="0" borderId="0" xfId="0" applyNumberFormat="1" applyFont="1" applyFill="1" applyAlignment="1" applyProtection="1">
      <alignment horizontal="left"/>
      <protection locked="0"/>
    </xf>
    <xf numFmtId="166" fontId="18" fillId="0" borderId="0" xfId="3" applyNumberFormat="1" applyFont="1" applyFill="1" applyAlignment="1" applyProtection="1">
      <alignment horizontal="left" wrapText="1"/>
      <protection locked="0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Protection="1">
      <protection hidden="1"/>
    </xf>
    <xf numFmtId="0" fontId="17" fillId="0" borderId="1" xfId="3" applyFont="1" applyBorder="1" applyAlignment="1" applyProtection="1">
      <alignment horizontal="center" wrapText="1"/>
    </xf>
    <xf numFmtId="0" fontId="18" fillId="0" borderId="8" xfId="3" applyFont="1" applyBorder="1" applyAlignment="1" applyProtection="1">
      <alignment horizontal="center" wrapText="1"/>
    </xf>
    <xf numFmtId="0" fontId="17" fillId="0" borderId="6" xfId="3" applyFont="1" applyBorder="1" applyAlignment="1" applyProtection="1">
      <alignment horizontal="center" wrapText="1"/>
    </xf>
    <xf numFmtId="0" fontId="18" fillId="0" borderId="2" xfId="3" applyFont="1" applyBorder="1" applyAlignment="1" applyProtection="1">
      <alignment horizontal="center" wrapText="1"/>
    </xf>
    <xf numFmtId="0" fontId="17" fillId="0" borderId="2" xfId="3" applyFont="1" applyBorder="1" applyAlignment="1" applyProtection="1">
      <alignment wrapText="1"/>
    </xf>
    <xf numFmtId="0" fontId="18" fillId="0" borderId="3" xfId="3" applyFont="1" applyBorder="1" applyAlignment="1" applyProtection="1">
      <alignment wrapText="1"/>
    </xf>
    <xf numFmtId="0" fontId="18" fillId="0" borderId="2" xfId="3" applyFont="1" applyBorder="1" applyAlignment="1" applyProtection="1">
      <alignment wrapText="1"/>
    </xf>
    <xf numFmtId="0" fontId="18" fillId="0" borderId="2" xfId="3" applyFont="1" applyBorder="1" applyAlignment="1" applyProtection="1">
      <alignment horizontal="left" wrapText="1"/>
    </xf>
    <xf numFmtId="0" fontId="17" fillId="0" borderId="6" xfId="3" applyFont="1" applyBorder="1" applyAlignment="1" applyProtection="1">
      <alignment horizontal="left" wrapText="1"/>
    </xf>
    <xf numFmtId="0" fontId="17" fillId="0" borderId="3" xfId="3" applyFont="1" applyBorder="1" applyAlignment="1" applyProtection="1">
      <alignment horizontal="left" wrapText="1"/>
    </xf>
    <xf numFmtId="0" fontId="17" fillId="0" borderId="2" xfId="3" applyFont="1" applyBorder="1" applyAlignment="1" applyProtection="1">
      <alignment horizontal="left" wrapText="1"/>
    </xf>
    <xf numFmtId="0" fontId="17" fillId="0" borderId="0" xfId="3" applyFont="1" applyBorder="1" applyAlignment="1" applyProtection="1">
      <alignment horizontal="right" wrapText="1"/>
    </xf>
    <xf numFmtId="0" fontId="17" fillId="0" borderId="0" xfId="3" applyFont="1" applyBorder="1" applyAlignment="1" applyProtection="1">
      <alignment horizontal="left" wrapText="1"/>
    </xf>
    <xf numFmtId="0" fontId="18" fillId="0" borderId="9" xfId="3" applyFont="1" applyBorder="1" applyAlignment="1" applyProtection="1">
      <alignment wrapText="1"/>
    </xf>
    <xf numFmtId="0" fontId="19" fillId="0" borderId="0" xfId="0" applyFont="1" applyAlignment="1">
      <alignment wrapText="1"/>
    </xf>
    <xf numFmtId="0" fontId="23" fillId="0" borderId="0" xfId="0" applyFont="1"/>
    <xf numFmtId="166" fontId="19" fillId="0" borderId="9" xfId="3" applyNumberFormat="1" applyFont="1" applyBorder="1" applyAlignment="1" applyProtection="1">
      <alignment horizontal="center" wrapText="1"/>
      <protection hidden="1"/>
    </xf>
    <xf numFmtId="0" fontId="19" fillId="0" borderId="0" xfId="0" applyFont="1" applyFill="1" applyAlignment="1">
      <alignment horizontal="center" wrapText="1"/>
    </xf>
    <xf numFmtId="0" fontId="18" fillId="0" borderId="8" xfId="3" applyFont="1" applyFill="1" applyBorder="1" applyAlignment="1" applyProtection="1">
      <alignment horizontal="center" wrapText="1"/>
    </xf>
    <xf numFmtId="0" fontId="18" fillId="0" borderId="7" xfId="3" applyFont="1" applyFill="1" applyBorder="1" applyAlignment="1" applyProtection="1">
      <alignment horizontal="center"/>
      <protection hidden="1"/>
    </xf>
    <xf numFmtId="0" fontId="18" fillId="0" borderId="1" xfId="3" applyFont="1" applyFill="1" applyBorder="1" applyAlignment="1" applyProtection="1">
      <alignment horizontal="center"/>
      <protection hidden="1"/>
    </xf>
    <xf numFmtId="0" fontId="18" fillId="0" borderId="8" xfId="3" applyFont="1" applyFill="1" applyBorder="1" applyAlignment="1" applyProtection="1">
      <alignment horizontal="center"/>
      <protection hidden="1"/>
    </xf>
    <xf numFmtId="0" fontId="18" fillId="0" borderId="6" xfId="3" applyFont="1" applyFill="1" applyBorder="1" applyAlignment="1" applyProtection="1">
      <alignment horizontal="center"/>
      <protection hidden="1"/>
    </xf>
    <xf numFmtId="0" fontId="18" fillId="0" borderId="10" xfId="3" applyFont="1" applyFill="1" applyBorder="1" applyAlignment="1" applyProtection="1">
      <alignment horizontal="center" wrapText="1"/>
    </xf>
    <xf numFmtId="1" fontId="18" fillId="0" borderId="10" xfId="3" applyNumberFormat="1" applyFont="1" applyFill="1" applyBorder="1" applyAlignment="1" applyProtection="1">
      <alignment horizontal="center"/>
      <protection hidden="1"/>
    </xf>
    <xf numFmtId="0" fontId="17" fillId="0" borderId="2" xfId="3" applyFont="1" applyFill="1" applyBorder="1" applyAlignment="1" applyProtection="1">
      <alignment horizontal="center" wrapText="1"/>
    </xf>
    <xf numFmtId="0" fontId="18" fillId="0" borderId="2" xfId="3" applyFont="1" applyFill="1" applyBorder="1" applyAlignment="1" applyProtection="1">
      <protection hidden="1"/>
    </xf>
    <xf numFmtId="0" fontId="18" fillId="0" borderId="3" xfId="3" applyFont="1" applyFill="1" applyBorder="1" applyAlignment="1" applyProtection="1">
      <alignment horizontal="center" wrapText="1"/>
    </xf>
    <xf numFmtId="1" fontId="18" fillId="0" borderId="2" xfId="3" applyNumberFormat="1" applyFont="1" applyFill="1" applyBorder="1" applyAlignment="1" applyProtection="1">
      <protection hidden="1"/>
    </xf>
    <xf numFmtId="1" fontId="18" fillId="0" borderId="2" xfId="3" applyNumberFormat="1" applyFont="1" applyFill="1" applyBorder="1" applyAlignment="1"/>
    <xf numFmtId="1" fontId="18" fillId="0" borderId="2" xfId="3" applyNumberFormat="1" applyFont="1" applyFill="1" applyBorder="1" applyAlignment="1" applyProtection="1">
      <alignment horizontal="right"/>
      <protection hidden="1"/>
    </xf>
    <xf numFmtId="1" fontId="18" fillId="0" borderId="2" xfId="3" applyNumberFormat="1" applyFont="1" applyFill="1" applyBorder="1" applyAlignment="1" applyProtection="1">
      <alignment horizontal="right"/>
    </xf>
    <xf numFmtId="0" fontId="18" fillId="0" borderId="2" xfId="3" applyFont="1" applyFill="1" applyBorder="1" applyAlignment="1" applyProtection="1">
      <alignment horizontal="center" wrapText="1"/>
    </xf>
    <xf numFmtId="1" fontId="18" fillId="0" borderId="3" xfId="3" applyNumberFormat="1" applyFont="1" applyFill="1" applyBorder="1" applyAlignment="1" applyProtection="1">
      <alignment horizontal="right"/>
      <protection hidden="1"/>
    </xf>
    <xf numFmtId="1" fontId="18" fillId="0" borderId="3" xfId="3" applyNumberFormat="1" applyFont="1" applyFill="1" applyBorder="1" applyAlignment="1" applyProtection="1">
      <alignment horizontal="right"/>
    </xf>
    <xf numFmtId="1" fontId="18" fillId="0" borderId="3" xfId="3" applyNumberFormat="1" applyFont="1" applyFill="1" applyBorder="1" applyAlignment="1" applyProtection="1">
      <protection hidden="1"/>
    </xf>
    <xf numFmtId="1" fontId="18" fillId="0" borderId="3" xfId="3" applyNumberFormat="1" applyFont="1" applyFill="1" applyBorder="1" applyAlignment="1" applyProtection="1">
      <protection locked="0"/>
    </xf>
    <xf numFmtId="1" fontId="17" fillId="0" borderId="3" xfId="3" applyNumberFormat="1" applyFont="1" applyFill="1" applyBorder="1" applyAlignment="1" applyProtection="1">
      <protection hidden="1"/>
    </xf>
    <xf numFmtId="1" fontId="17" fillId="0" borderId="3" xfId="3" applyNumberFormat="1" applyFont="1" applyFill="1" applyBorder="1" applyAlignment="1" applyProtection="1">
      <protection locked="0"/>
    </xf>
    <xf numFmtId="0" fontId="17" fillId="0" borderId="3" xfId="3" applyFont="1" applyFill="1" applyBorder="1" applyAlignment="1" applyProtection="1">
      <alignment horizontal="center" wrapText="1"/>
    </xf>
    <xf numFmtId="167" fontId="18" fillId="0" borderId="3" xfId="2" applyNumberFormat="1" applyFont="1" applyFill="1" applyBorder="1" applyAlignment="1" applyProtection="1">
      <protection hidden="1"/>
    </xf>
    <xf numFmtId="167" fontId="18" fillId="0" borderId="3" xfId="2" applyNumberFormat="1" applyFont="1" applyFill="1" applyBorder="1" applyAlignment="1" applyProtection="1"/>
    <xf numFmtId="168" fontId="18" fillId="0" borderId="3" xfId="3" applyNumberFormat="1" applyFont="1" applyFill="1" applyBorder="1" applyAlignment="1" applyProtection="1">
      <protection hidden="1"/>
    </xf>
    <xf numFmtId="168" fontId="18" fillId="0" borderId="3" xfId="3" applyNumberFormat="1" applyFont="1" applyFill="1" applyBorder="1" applyAlignment="1" applyProtection="1">
      <protection locked="0"/>
    </xf>
    <xf numFmtId="0" fontId="17" fillId="0" borderId="0" xfId="3" applyFont="1" applyFill="1" applyBorder="1" applyAlignment="1" applyProtection="1">
      <alignment horizontal="center" wrapText="1"/>
    </xf>
    <xf numFmtId="167" fontId="18" fillId="0" borderId="0" xfId="2" applyNumberFormat="1" applyFont="1" applyFill="1" applyBorder="1" applyAlignment="1" applyProtection="1">
      <protection hidden="1"/>
    </xf>
    <xf numFmtId="0" fontId="18" fillId="0" borderId="9" xfId="3" applyFont="1" applyFill="1" applyBorder="1" applyAlignment="1" applyProtection="1">
      <protection hidden="1"/>
    </xf>
    <xf numFmtId="0" fontId="18" fillId="0" borderId="9" xfId="3" applyFont="1" applyFill="1" applyBorder="1" applyAlignment="1" applyProtection="1">
      <alignment horizontal="center" wrapText="1"/>
    </xf>
    <xf numFmtId="1" fontId="17" fillId="0" borderId="3" xfId="2" applyNumberFormat="1" applyFont="1" applyFill="1" applyBorder="1" applyAlignment="1" applyProtection="1">
      <protection hidden="1"/>
    </xf>
    <xf numFmtId="1" fontId="17" fillId="0" borderId="3" xfId="2" applyNumberFormat="1" applyFont="1" applyFill="1" applyBorder="1" applyAlignment="1" applyProtection="1"/>
    <xf numFmtId="167" fontId="17" fillId="0" borderId="3" xfId="2" applyNumberFormat="1" applyFont="1" applyFill="1" applyBorder="1" applyAlignment="1" applyProtection="1">
      <protection hidden="1"/>
    </xf>
    <xf numFmtId="167" fontId="17" fillId="0" borderId="3" xfId="2" applyNumberFormat="1" applyFont="1" applyFill="1" applyBorder="1" applyAlignment="1" applyProtection="1"/>
    <xf numFmtId="0" fontId="18" fillId="0" borderId="0" xfId="0" applyFont="1" applyFill="1" applyAlignment="1">
      <alignment horizontal="center" wrapText="1"/>
    </xf>
    <xf numFmtId="166" fontId="18" fillId="0" borderId="0" xfId="0" applyNumberFormat="1" applyFont="1" applyFill="1" applyAlignment="1" applyProtection="1">
      <alignment horizontal="center" wrapText="1"/>
      <protection locked="0"/>
    </xf>
    <xf numFmtId="49" fontId="18" fillId="0" borderId="0" xfId="3" applyNumberFormat="1" applyFont="1" applyFill="1" applyBorder="1" applyAlignment="1" applyProtection="1">
      <alignment horizontal="center"/>
      <protection hidden="1"/>
    </xf>
    <xf numFmtId="166" fontId="18" fillId="0" borderId="0" xfId="3" applyNumberFormat="1" applyFont="1" applyFill="1" applyAlignment="1" applyProtection="1">
      <alignment horizontal="center" wrapText="1"/>
      <protection locked="0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Protection="1">
      <protection hidden="1"/>
    </xf>
    <xf numFmtId="0" fontId="18" fillId="0" borderId="2" xfId="0" applyFont="1" applyFill="1" applyBorder="1" applyAlignment="1">
      <alignment horizontal="center"/>
    </xf>
    <xf numFmtId="0" fontId="18" fillId="0" borderId="2" xfId="0" applyFont="1" applyFill="1" applyBorder="1"/>
    <xf numFmtId="0" fontId="18" fillId="0" borderId="2" xfId="0" applyFont="1" applyFill="1" applyBorder="1" applyProtection="1">
      <protection hidden="1"/>
    </xf>
    <xf numFmtId="0" fontId="18" fillId="0" borderId="2" xfId="3" applyFont="1" applyFill="1" applyBorder="1" applyProtection="1">
      <protection hidden="1"/>
    </xf>
    <xf numFmtId="0" fontId="18" fillId="0" borderId="0" xfId="3" applyFont="1" applyFill="1" applyBorder="1" applyAlignment="1">
      <alignment horizontal="center" wrapText="1"/>
    </xf>
    <xf numFmtId="0" fontId="18" fillId="0" borderId="6" xfId="3" applyFont="1" applyFill="1" applyBorder="1" applyAlignment="1" applyProtection="1">
      <alignment horizontal="left" wrapText="1"/>
    </xf>
    <xf numFmtId="49" fontId="18" fillId="0" borderId="6" xfId="3" applyNumberFormat="1" applyFont="1" applyFill="1" applyBorder="1" applyAlignment="1" applyProtection="1">
      <alignment horizontal="center"/>
    </xf>
    <xf numFmtId="0" fontId="18" fillId="0" borderId="7" xfId="3" applyFont="1" applyFill="1" applyBorder="1" applyAlignment="1" applyProtection="1">
      <alignment wrapText="1"/>
    </xf>
    <xf numFmtId="37" fontId="18" fillId="0" borderId="2" xfId="2" applyNumberFormat="1" applyFont="1" applyFill="1" applyBorder="1" applyAlignment="1" applyProtection="1">
      <alignment horizontal="right"/>
      <protection hidden="1"/>
    </xf>
    <xf numFmtId="0" fontId="18" fillId="0" borderId="7" xfId="3" applyFont="1" applyFill="1" applyBorder="1" applyAlignment="1" applyProtection="1">
      <alignment horizontal="left" wrapText="1"/>
    </xf>
    <xf numFmtId="0" fontId="19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3" applyFont="1" applyFill="1" applyAlignment="1" applyProtection="1">
      <alignment horizontal="center"/>
      <protection hidden="1"/>
    </xf>
    <xf numFmtId="0" fontId="19" fillId="0" borderId="0" xfId="0" applyFont="1" applyFill="1" applyAlignment="1" applyProtection="1">
      <protection hidden="1"/>
    </xf>
    <xf numFmtId="0" fontId="19" fillId="0" borderId="0" xfId="0" applyFont="1" applyFill="1" applyAlignment="1"/>
    <xf numFmtId="166" fontId="19" fillId="0" borderId="0" xfId="3" applyNumberFormat="1" applyFont="1" applyBorder="1" applyAlignment="1" applyProtection="1">
      <alignment horizontal="center" wrapText="1"/>
      <protection hidden="1"/>
    </xf>
    <xf numFmtId="1" fontId="17" fillId="0" borderId="0" xfId="3" applyNumberFormat="1" applyFont="1" applyFill="1" applyBorder="1" applyAlignment="1" applyProtection="1">
      <protection hidden="1"/>
    </xf>
    <xf numFmtId="1" fontId="17" fillId="0" borderId="0" xfId="3" applyNumberFormat="1" applyFont="1" applyFill="1" applyBorder="1" applyAlignment="1" applyProtection="1">
      <protection locked="0"/>
    </xf>
    <xf numFmtId="1" fontId="17" fillId="0" borderId="0" xfId="2" applyNumberFormat="1" applyFont="1" applyFill="1" applyBorder="1" applyAlignment="1" applyProtection="1">
      <protection hidden="1"/>
    </xf>
    <xf numFmtId="1" fontId="17" fillId="0" borderId="0" xfId="2" applyNumberFormat="1" applyFont="1" applyFill="1" applyBorder="1" applyAlignment="1" applyProtection="1"/>
    <xf numFmtId="0" fontId="24" fillId="0" borderId="0" xfId="0" applyFont="1"/>
    <xf numFmtId="166" fontId="24" fillId="0" borderId="0" xfId="0" applyNumberFormat="1" applyFont="1"/>
    <xf numFmtId="166" fontId="25" fillId="0" borderId="0" xfId="0" applyNumberFormat="1" applyFont="1" applyAlignment="1">
      <alignment horizontal="right"/>
    </xf>
    <xf numFmtId="0" fontId="24" fillId="0" borderId="1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7" fillId="0" borderId="2" xfId="0" applyFont="1" applyBorder="1"/>
    <xf numFmtId="167" fontId="24" fillId="0" borderId="2" xfId="0" applyNumberFormat="1" applyFont="1" applyBorder="1" applyAlignment="1">
      <alignment horizontal="right"/>
    </xf>
    <xf numFmtId="0" fontId="24" fillId="0" borderId="2" xfId="0" applyFont="1" applyBorder="1" applyAlignment="1">
      <alignment horizontal="right"/>
    </xf>
    <xf numFmtId="3" fontId="24" fillId="0" borderId="3" xfId="0" applyNumberFormat="1" applyFont="1" applyBorder="1" applyAlignment="1">
      <alignment horizontal="right"/>
    </xf>
    <xf numFmtId="0" fontId="24" fillId="0" borderId="3" xfId="0" applyFont="1" applyBorder="1" applyAlignment="1">
      <alignment horizontal="right"/>
    </xf>
    <xf numFmtId="167" fontId="24" fillId="0" borderId="3" xfId="0" applyNumberFormat="1" applyFont="1" applyBorder="1" applyAlignment="1">
      <alignment horizontal="right"/>
    </xf>
    <xf numFmtId="0" fontId="28" fillId="0" borderId="2" xfId="0" applyFont="1" applyBorder="1" applyAlignment="1">
      <alignment horizontal="right"/>
    </xf>
    <xf numFmtId="3" fontId="28" fillId="0" borderId="3" xfId="0" applyNumberFormat="1" applyFont="1" applyBorder="1" applyAlignment="1">
      <alignment horizontal="right"/>
    </xf>
    <xf numFmtId="167" fontId="29" fillId="0" borderId="2" xfId="0" applyNumberFormat="1" applyFont="1" applyBorder="1" applyAlignment="1">
      <alignment horizontal="right"/>
    </xf>
    <xf numFmtId="0" fontId="28" fillId="0" borderId="3" xfId="0" applyFont="1" applyBorder="1" applyAlignment="1">
      <alignment horizontal="right"/>
    </xf>
    <xf numFmtId="167" fontId="30" fillId="0" borderId="2" xfId="0" applyNumberFormat="1" applyFont="1" applyBorder="1" applyAlignment="1">
      <alignment horizontal="right"/>
    </xf>
    <xf numFmtId="0" fontId="27" fillId="0" borderId="2" xfId="0" applyFont="1" applyBorder="1" applyAlignment="1">
      <alignment wrapText="1"/>
    </xf>
    <xf numFmtId="167" fontId="28" fillId="0" borderId="2" xfId="0" applyNumberFormat="1" applyFont="1" applyBorder="1" applyAlignment="1">
      <alignment horizontal="right"/>
    </xf>
    <xf numFmtId="167" fontId="31" fillId="0" borderId="2" xfId="0" applyNumberFormat="1" applyFont="1" applyFill="1" applyBorder="1" applyAlignment="1">
      <alignment horizontal="right"/>
    </xf>
    <xf numFmtId="167" fontId="28" fillId="0" borderId="2" xfId="0" applyNumberFormat="1" applyFont="1" applyFill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wrapText="1"/>
    </xf>
    <xf numFmtId="15" fontId="18" fillId="0" borderId="0" xfId="0" applyNumberFormat="1" applyFont="1" applyFill="1" applyAlignment="1">
      <alignment horizontal="left" wrapText="1"/>
    </xf>
    <xf numFmtId="0" fontId="18" fillId="0" borderId="0" xfId="3" applyFont="1" applyAlignment="1">
      <alignment horizontal="left" wrapText="1"/>
    </xf>
    <xf numFmtId="0" fontId="19" fillId="0" borderId="0" xfId="3" applyFont="1" applyAlignment="1">
      <alignment horizontal="center"/>
    </xf>
    <xf numFmtId="166" fontId="19" fillId="0" borderId="9" xfId="3" applyNumberFormat="1" applyFont="1" applyBorder="1" applyAlignment="1" applyProtection="1">
      <alignment horizontal="center" wrapText="1"/>
      <protection hidden="1"/>
    </xf>
    <xf numFmtId="0" fontId="18" fillId="0" borderId="3" xfId="3" applyFont="1" applyFill="1" applyBorder="1" applyAlignment="1" applyProtection="1">
      <alignment horizontal="center"/>
      <protection hidden="1"/>
    </xf>
    <xf numFmtId="0" fontId="18" fillId="0" borderId="3" xfId="0" applyFont="1" applyFill="1" applyBorder="1" applyAlignment="1" applyProtection="1">
      <protection hidden="1"/>
    </xf>
    <xf numFmtId="0" fontId="19" fillId="0" borderId="0" xfId="0" applyFont="1" applyFill="1" applyAlignment="1">
      <alignment horizontal="center" wrapText="1"/>
    </xf>
    <xf numFmtId="0" fontId="19" fillId="0" borderId="0" xfId="3" applyFont="1" applyAlignment="1">
      <alignment horizontal="right" wrapText="1"/>
    </xf>
    <xf numFmtId="0" fontId="19" fillId="0" borderId="0" xfId="0" applyFont="1" applyFill="1" applyAlignment="1">
      <alignment horizontal="right"/>
    </xf>
    <xf numFmtId="49" fontId="18" fillId="0" borderId="0" xfId="3" applyNumberFormat="1" applyFont="1" applyFill="1" applyAlignment="1" applyProtection="1">
      <alignment horizontal="center"/>
      <protection locked="0"/>
    </xf>
    <xf numFmtId="0" fontId="18" fillId="0" borderId="10" xfId="3" applyFont="1" applyFill="1" applyBorder="1" applyAlignment="1">
      <alignment horizontal="center"/>
    </xf>
    <xf numFmtId="0" fontId="18" fillId="0" borderId="11" xfId="3" applyFont="1" applyFill="1" applyBorder="1" applyAlignment="1">
      <alignment horizontal="center"/>
    </xf>
    <xf numFmtId="0" fontId="18" fillId="0" borderId="4" xfId="3" applyFont="1" applyFill="1" applyBorder="1" applyAlignment="1">
      <alignment horizontal="center"/>
    </xf>
    <xf numFmtId="0" fontId="18" fillId="0" borderId="2" xfId="3" applyFont="1" applyFill="1" applyBorder="1" applyAlignment="1">
      <alignment horizontal="center"/>
    </xf>
    <xf numFmtId="49" fontId="18" fillId="0" borderId="2" xfId="3" applyNumberFormat="1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0" fontId="18" fillId="0" borderId="2" xfId="3" applyFont="1" applyFill="1" applyBorder="1" applyAlignment="1" applyProtection="1">
      <alignment horizontal="center" vertical="center"/>
      <protection hidden="1"/>
    </xf>
    <xf numFmtId="49" fontId="18" fillId="0" borderId="1" xfId="3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18" fillId="0" borderId="10" xfId="3" applyFont="1" applyFill="1" applyBorder="1" applyAlignment="1" applyProtection="1">
      <alignment horizontal="center" vertical="center"/>
      <protection hidden="1"/>
    </xf>
    <xf numFmtId="0" fontId="18" fillId="0" borderId="4" xfId="3" applyFont="1" applyFill="1" applyBorder="1" applyAlignment="1" applyProtection="1">
      <alignment horizontal="center" vertical="center"/>
      <protection hidden="1"/>
    </xf>
    <xf numFmtId="0" fontId="19" fillId="0" borderId="0" xfId="3" applyFont="1" applyFill="1" applyAlignment="1" applyProtection="1">
      <alignment horizontal="center"/>
      <protection hidden="1"/>
    </xf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9" fillId="0" borderId="0" xfId="3" applyFont="1" applyFill="1" applyAlignment="1" applyProtection="1">
      <alignment horizontal="center"/>
    </xf>
    <xf numFmtId="0" fontId="25" fillId="0" borderId="7" xfId="0" applyFont="1" applyBorder="1" applyAlignment="1">
      <alignment horizontal="center" vertical="justify"/>
    </xf>
    <xf numFmtId="0" fontId="25" fillId="0" borderId="12" xfId="0" applyFont="1" applyBorder="1" applyAlignment="1">
      <alignment horizontal="center" vertical="justify"/>
    </xf>
    <xf numFmtId="0" fontId="25" fillId="0" borderId="0" xfId="0" applyFont="1" applyBorder="1" applyAlignment="1">
      <alignment horizontal="center" vertical="justify"/>
    </xf>
    <xf numFmtId="0" fontId="25" fillId="0" borderId="13" xfId="0" applyFont="1" applyBorder="1" applyAlignment="1">
      <alignment horizontal="center" vertical="justify"/>
    </xf>
    <xf numFmtId="0" fontId="25" fillId="0" borderId="1" xfId="0" applyFont="1" applyBorder="1" applyAlignment="1">
      <alignment horizontal="center" vertical="justify"/>
    </xf>
    <xf numFmtId="0" fontId="25" fillId="0" borderId="6" xfId="0" applyFont="1" applyBorder="1" applyAlignment="1">
      <alignment horizontal="center" vertical="justify"/>
    </xf>
    <xf numFmtId="0" fontId="25" fillId="0" borderId="3" xfId="0" applyFont="1" applyBorder="1" applyAlignment="1">
      <alignment horizontal="center" vertical="justify"/>
    </xf>
    <xf numFmtId="0" fontId="17" fillId="0" borderId="0" xfId="0" applyFont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19" fillId="0" borderId="0" xfId="0" applyFont="1" applyAlignment="1">
      <alignment horizontal="center" wrapText="1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</cellXfs>
  <cellStyles count="4">
    <cellStyle name="Comma_Sheet1" xfId="2"/>
    <cellStyle name="Normal_Sheet1" xfId="3"/>
    <cellStyle name="Запетая" xfId="1" builtinId="3"/>
    <cellStyle name="Нормален" xfId="0" builtinId="0"/>
  </cellStyles>
  <dxfs count="1">
    <dxf>
      <font>
        <condense val="0"/>
        <extend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workbookViewId="0">
      <selection activeCell="C19" sqref="C19"/>
    </sheetView>
  </sheetViews>
  <sheetFormatPr defaultRowHeight="12.75"/>
  <cols>
    <col min="1" max="1" width="56.42578125" style="1" customWidth="1"/>
    <col min="2" max="2" width="8.7109375" style="182" customWidth="1"/>
    <col min="3" max="3" width="12" style="183" customWidth="1"/>
    <col min="4" max="4" width="12.7109375" style="183" customWidth="1"/>
    <col min="5" max="5" width="9.140625" style="16"/>
  </cols>
  <sheetData>
    <row r="1" spans="1:4" s="141" customFormat="1" ht="15.75">
      <c r="A1" s="140"/>
      <c r="B1" s="242"/>
      <c r="C1" s="242"/>
      <c r="D1" s="242"/>
    </row>
    <row r="2" spans="1:4" s="141" customFormat="1" ht="14.25" customHeight="1">
      <c r="A2" s="243" t="s">
        <v>242</v>
      </c>
      <c r="B2" s="243"/>
      <c r="C2" s="244" t="s">
        <v>0</v>
      </c>
      <c r="D2" s="244"/>
    </row>
    <row r="3" spans="1:4" s="141" customFormat="1" ht="15.75">
      <c r="A3" s="140"/>
      <c r="B3" s="143"/>
      <c r="C3" s="244">
        <v>837068284</v>
      </c>
      <c r="D3" s="244"/>
    </row>
    <row r="4" spans="1:4" s="141" customFormat="1" ht="15.75">
      <c r="A4" s="238" t="s">
        <v>1</v>
      </c>
      <c r="B4" s="238"/>
      <c r="C4" s="238"/>
      <c r="D4" s="238"/>
    </row>
    <row r="5" spans="1:4" s="141" customFormat="1" ht="15.75">
      <c r="A5" s="239" t="s">
        <v>247</v>
      </c>
      <c r="B5" s="239"/>
      <c r="C5" s="239"/>
      <c r="D5" s="239"/>
    </row>
    <row r="6" spans="1:4" s="141" customFormat="1" ht="15.75">
      <c r="A6" s="199"/>
      <c r="B6" s="199"/>
      <c r="C6" s="142"/>
      <c r="D6" s="142"/>
    </row>
    <row r="7" spans="1:4" s="141" customFormat="1" ht="15.75">
      <c r="A7" s="199"/>
      <c r="B7" s="199"/>
      <c r="C7" s="142"/>
      <c r="D7" s="142"/>
    </row>
    <row r="8" spans="1:4">
      <c r="A8" s="126"/>
      <c r="B8" s="144" t="s">
        <v>2</v>
      </c>
      <c r="C8" s="240" t="s">
        <v>3</v>
      </c>
      <c r="D8" s="241"/>
    </row>
    <row r="9" spans="1:4">
      <c r="A9" s="127" t="s">
        <v>4</v>
      </c>
      <c r="B9" s="144" t="s">
        <v>5</v>
      </c>
      <c r="C9" s="145" t="s">
        <v>6</v>
      </c>
      <c r="D9" s="146" t="s">
        <v>7</v>
      </c>
    </row>
    <row r="10" spans="1:4">
      <c r="A10" s="128"/>
      <c r="B10" s="144" t="s">
        <v>8</v>
      </c>
      <c r="C10" s="147" t="s">
        <v>9</v>
      </c>
      <c r="D10" s="148" t="s">
        <v>9</v>
      </c>
    </row>
    <row r="11" spans="1:4">
      <c r="A11" s="129" t="s">
        <v>10</v>
      </c>
      <c r="B11" s="149" t="s">
        <v>11</v>
      </c>
      <c r="C11" s="150">
        <v>1</v>
      </c>
      <c r="D11" s="86">
        <v>2</v>
      </c>
    </row>
    <row r="12" spans="1:4">
      <c r="A12" s="130" t="s">
        <v>12</v>
      </c>
      <c r="B12" s="151"/>
      <c r="C12" s="152"/>
      <c r="D12" s="152"/>
    </row>
    <row r="13" spans="1:4">
      <c r="A13" s="130" t="s">
        <v>13</v>
      </c>
      <c r="B13" s="151"/>
      <c r="C13" s="152"/>
      <c r="D13" s="152"/>
    </row>
    <row r="14" spans="1:4">
      <c r="A14" s="131" t="s">
        <v>14</v>
      </c>
      <c r="B14" s="153">
        <v>10100</v>
      </c>
      <c r="C14" s="154"/>
      <c r="D14" s="155"/>
    </row>
    <row r="15" spans="1:4">
      <c r="A15" s="131" t="s">
        <v>15</v>
      </c>
      <c r="B15" s="153">
        <v>10200</v>
      </c>
      <c r="C15" s="156">
        <v>8621</v>
      </c>
      <c r="D15" s="157">
        <v>8226</v>
      </c>
    </row>
    <row r="16" spans="1:4">
      <c r="A16" s="131" t="s">
        <v>16</v>
      </c>
      <c r="B16" s="153">
        <v>10210</v>
      </c>
      <c r="C16" s="156">
        <v>6087</v>
      </c>
      <c r="D16" s="157">
        <v>5802</v>
      </c>
    </row>
    <row r="17" spans="1:4">
      <c r="A17" s="131" t="s">
        <v>17</v>
      </c>
      <c r="B17" s="153">
        <v>10220</v>
      </c>
      <c r="C17" s="156">
        <v>2534</v>
      </c>
      <c r="D17" s="157">
        <v>2424</v>
      </c>
    </row>
    <row r="18" spans="1:4">
      <c r="A18" s="131" t="s">
        <v>18</v>
      </c>
      <c r="B18" s="153">
        <v>10300</v>
      </c>
      <c r="C18" s="156">
        <v>6408</v>
      </c>
      <c r="D18" s="157">
        <v>5723</v>
      </c>
    </row>
    <row r="19" spans="1:4">
      <c r="A19" s="132" t="s">
        <v>19</v>
      </c>
      <c r="B19" s="158"/>
      <c r="C19" s="156"/>
      <c r="D19" s="157"/>
    </row>
    <row r="20" spans="1:4">
      <c r="A20" s="132" t="s">
        <v>20</v>
      </c>
      <c r="B20" s="158">
        <v>10310</v>
      </c>
      <c r="C20" s="156">
        <v>5208</v>
      </c>
      <c r="D20" s="157">
        <v>4650</v>
      </c>
    </row>
    <row r="21" spans="1:4">
      <c r="A21" s="132" t="s">
        <v>21</v>
      </c>
      <c r="B21" s="158">
        <v>10320</v>
      </c>
      <c r="C21" s="156">
        <v>1200</v>
      </c>
      <c r="D21" s="157">
        <v>1073</v>
      </c>
    </row>
    <row r="22" spans="1:4">
      <c r="A22" s="131" t="s">
        <v>22</v>
      </c>
      <c r="B22" s="153">
        <v>10321</v>
      </c>
      <c r="C22" s="156"/>
      <c r="D22" s="157"/>
    </row>
    <row r="23" spans="1:4">
      <c r="A23" s="132" t="s">
        <v>23</v>
      </c>
      <c r="B23" s="158">
        <v>10400</v>
      </c>
      <c r="C23" s="156">
        <v>137</v>
      </c>
      <c r="D23" s="157">
        <v>5886</v>
      </c>
    </row>
    <row r="24" spans="1:4" ht="25.5">
      <c r="A24" s="133" t="s">
        <v>24</v>
      </c>
      <c r="B24" s="153">
        <v>10410</v>
      </c>
      <c r="C24" s="159">
        <v>137</v>
      </c>
      <c r="D24" s="160">
        <v>5886</v>
      </c>
    </row>
    <row r="25" spans="1:4">
      <c r="A25" s="132" t="s">
        <v>19</v>
      </c>
      <c r="B25" s="153"/>
      <c r="C25" s="159"/>
      <c r="D25" s="160"/>
    </row>
    <row r="26" spans="1:4">
      <c r="A26" s="132" t="s">
        <v>25</v>
      </c>
      <c r="B26" s="153">
        <v>10411</v>
      </c>
      <c r="C26" s="159">
        <v>137</v>
      </c>
      <c r="D26" s="160">
        <v>5886</v>
      </c>
    </row>
    <row r="27" spans="1:4">
      <c r="A27" s="132" t="s">
        <v>26</v>
      </c>
      <c r="B27" s="153">
        <v>10500</v>
      </c>
      <c r="C27" s="161">
        <v>828</v>
      </c>
      <c r="D27" s="162">
        <v>966</v>
      </c>
    </row>
    <row r="28" spans="1:4">
      <c r="A28" s="132" t="s">
        <v>19</v>
      </c>
      <c r="B28" s="153"/>
      <c r="C28" s="161"/>
      <c r="D28" s="162"/>
    </row>
    <row r="29" spans="1:4">
      <c r="A29" s="132" t="s">
        <v>27</v>
      </c>
      <c r="B29" s="153">
        <v>10510</v>
      </c>
      <c r="C29" s="161">
        <v>2</v>
      </c>
      <c r="D29" s="162">
        <v>2</v>
      </c>
    </row>
    <row r="30" spans="1:4">
      <c r="A30" s="132" t="s">
        <v>28</v>
      </c>
      <c r="B30" s="153">
        <v>10520</v>
      </c>
      <c r="C30" s="161"/>
      <c r="D30" s="162"/>
    </row>
    <row r="31" spans="1:4">
      <c r="A31" s="134" t="s">
        <v>29</v>
      </c>
      <c r="B31" s="151">
        <v>10000</v>
      </c>
      <c r="C31" s="163">
        <f>C14+C15+C18+C23+C27</f>
        <v>15994</v>
      </c>
      <c r="D31" s="164">
        <f>D14+D15+D18+D23+D27</f>
        <v>20801</v>
      </c>
    </row>
    <row r="32" spans="1:4">
      <c r="A32" s="130" t="s">
        <v>30</v>
      </c>
      <c r="B32" s="165"/>
      <c r="C32" s="161"/>
      <c r="D32" s="162"/>
    </row>
    <row r="33" spans="1:4" ht="25.5">
      <c r="A33" s="132" t="s">
        <v>31</v>
      </c>
      <c r="B33" s="153">
        <v>11100</v>
      </c>
      <c r="C33" s="166"/>
      <c r="D33" s="167"/>
    </row>
    <row r="34" spans="1:4">
      <c r="A34" s="132" t="s">
        <v>32</v>
      </c>
      <c r="B34" s="153">
        <v>11200</v>
      </c>
      <c r="C34" s="166">
        <v>9</v>
      </c>
      <c r="D34" s="167">
        <v>8</v>
      </c>
    </row>
    <row r="35" spans="1:4">
      <c r="A35" s="135" t="s">
        <v>33</v>
      </c>
      <c r="B35" s="165">
        <v>11000</v>
      </c>
      <c r="C35" s="161">
        <f>SUM(C33:C34)</f>
        <v>9</v>
      </c>
      <c r="D35" s="161">
        <f>SUM(D33:D34)</f>
        <v>8</v>
      </c>
    </row>
    <row r="36" spans="1:4">
      <c r="A36" s="136" t="s">
        <v>34</v>
      </c>
      <c r="B36" s="165">
        <v>14000</v>
      </c>
      <c r="C36" s="163"/>
      <c r="D36" s="164"/>
    </row>
    <row r="37" spans="1:4">
      <c r="A37" s="130" t="s">
        <v>35</v>
      </c>
      <c r="B37" s="165">
        <v>12000</v>
      </c>
      <c r="C37" s="161"/>
      <c r="D37" s="162"/>
    </row>
    <row r="38" spans="1:4">
      <c r="A38" s="130" t="s">
        <v>36</v>
      </c>
      <c r="B38" s="165">
        <v>13000</v>
      </c>
      <c r="C38" s="163">
        <f>+C31+C35+C37</f>
        <v>16003</v>
      </c>
      <c r="D38" s="164">
        <f>+D31+D35+D37</f>
        <v>20809</v>
      </c>
    </row>
    <row r="39" spans="1:4">
      <c r="A39" s="132" t="s">
        <v>37</v>
      </c>
      <c r="B39" s="153">
        <v>14100</v>
      </c>
      <c r="C39" s="166"/>
      <c r="D39" s="167"/>
    </row>
    <row r="40" spans="1:4">
      <c r="A40" s="132" t="s">
        <v>38</v>
      </c>
      <c r="B40" s="153">
        <v>14200</v>
      </c>
      <c r="C40" s="161"/>
      <c r="D40" s="162"/>
    </row>
    <row r="41" spans="1:4">
      <c r="A41" s="132" t="s">
        <v>39</v>
      </c>
      <c r="B41" s="153">
        <v>14300</v>
      </c>
      <c r="C41" s="168"/>
      <c r="D41" s="169">
        <v>-13</v>
      </c>
    </row>
    <row r="42" spans="1:4">
      <c r="A42" s="132" t="s">
        <v>40</v>
      </c>
      <c r="B42" s="153">
        <v>14400</v>
      </c>
      <c r="C42" s="166">
        <f>SUM(C39-C40-C41)</f>
        <v>0</v>
      </c>
      <c r="D42" s="167"/>
    </row>
    <row r="43" spans="1:4">
      <c r="A43" s="136" t="s">
        <v>41</v>
      </c>
      <c r="B43" s="165">
        <v>14500</v>
      </c>
      <c r="C43" s="163">
        <f>+C38+C40+C41+C42</f>
        <v>16003</v>
      </c>
      <c r="D43" s="164">
        <f>+D38+D40+D41+D42</f>
        <v>20796</v>
      </c>
    </row>
    <row r="44" spans="1:4">
      <c r="A44" s="138"/>
      <c r="B44" s="170"/>
      <c r="C44" s="200"/>
      <c r="D44" s="201"/>
    </row>
    <row r="45" spans="1:4">
      <c r="A45" s="137"/>
      <c r="B45" s="170"/>
      <c r="C45" s="171"/>
      <c r="D45" s="171"/>
    </row>
    <row r="46" spans="1:4">
      <c r="A46" s="137"/>
      <c r="B46" s="170"/>
      <c r="C46" s="171"/>
      <c r="D46" s="171"/>
    </row>
    <row r="47" spans="1:4">
      <c r="A47" s="137"/>
      <c r="B47" s="170"/>
      <c r="C47" s="171"/>
      <c r="D47" s="171"/>
    </row>
    <row r="48" spans="1:4">
      <c r="A48" s="137"/>
      <c r="B48" s="170"/>
      <c r="C48" s="171"/>
      <c r="D48" s="171"/>
    </row>
    <row r="49" spans="1:4">
      <c r="A49" s="139"/>
      <c r="B49" s="173"/>
      <c r="C49" s="172"/>
      <c r="D49" s="172"/>
    </row>
    <row r="50" spans="1:4">
      <c r="A50" s="126"/>
      <c r="B50" s="144" t="s">
        <v>2</v>
      </c>
      <c r="C50" s="240" t="s">
        <v>3</v>
      </c>
      <c r="D50" s="241"/>
    </row>
    <row r="51" spans="1:4">
      <c r="A51" s="127" t="s">
        <v>42</v>
      </c>
      <c r="B51" s="144" t="s">
        <v>5</v>
      </c>
      <c r="C51" s="145" t="s">
        <v>6</v>
      </c>
      <c r="D51" s="146" t="s">
        <v>7</v>
      </c>
    </row>
    <row r="52" spans="1:4">
      <c r="A52" s="128"/>
      <c r="B52" s="144" t="s">
        <v>8</v>
      </c>
      <c r="C52" s="147" t="s">
        <v>9</v>
      </c>
      <c r="D52" s="148" t="s">
        <v>9</v>
      </c>
    </row>
    <row r="53" spans="1:4">
      <c r="A53" s="129" t="s">
        <v>10</v>
      </c>
      <c r="B53" s="149" t="s">
        <v>11</v>
      </c>
      <c r="C53" s="150">
        <v>1</v>
      </c>
      <c r="D53" s="86">
        <v>2</v>
      </c>
    </row>
    <row r="54" spans="1:4">
      <c r="A54" s="130" t="s">
        <v>43</v>
      </c>
      <c r="B54" s="151"/>
      <c r="C54" s="152"/>
      <c r="D54" s="152"/>
    </row>
    <row r="55" spans="1:4">
      <c r="A55" s="130" t="s">
        <v>44</v>
      </c>
      <c r="B55" s="151"/>
      <c r="C55" s="152"/>
      <c r="D55" s="152"/>
    </row>
    <row r="56" spans="1:4">
      <c r="A56" s="132" t="s">
        <v>45</v>
      </c>
      <c r="B56" s="158">
        <v>15100</v>
      </c>
      <c r="C56" s="154">
        <v>14896</v>
      </c>
      <c r="D56" s="155">
        <f>SUM(D57:D59)</f>
        <v>13896</v>
      </c>
    </row>
    <row r="57" spans="1:4">
      <c r="A57" s="132" t="s">
        <v>46</v>
      </c>
      <c r="B57" s="158">
        <v>15110</v>
      </c>
      <c r="C57" s="156">
        <v>14326</v>
      </c>
      <c r="D57" s="157">
        <v>13667</v>
      </c>
    </row>
    <row r="58" spans="1:4">
      <c r="A58" s="131" t="s">
        <v>47</v>
      </c>
      <c r="B58" s="153">
        <v>15120</v>
      </c>
      <c r="C58" s="156">
        <v>3</v>
      </c>
      <c r="D58" s="157">
        <v>4</v>
      </c>
    </row>
    <row r="59" spans="1:4">
      <c r="A59" s="132" t="s">
        <v>48</v>
      </c>
      <c r="B59" s="158">
        <v>15130</v>
      </c>
      <c r="C59" s="156">
        <v>567</v>
      </c>
      <c r="D59" s="157">
        <v>225</v>
      </c>
    </row>
    <row r="60" spans="1:4" ht="25.5">
      <c r="A60" s="131" t="s">
        <v>49</v>
      </c>
      <c r="B60" s="153">
        <v>15200</v>
      </c>
      <c r="C60" s="159"/>
      <c r="D60" s="160"/>
    </row>
    <row r="61" spans="1:4">
      <c r="A61" s="131" t="s">
        <v>50</v>
      </c>
      <c r="B61" s="153">
        <v>15300</v>
      </c>
      <c r="C61" s="159"/>
      <c r="D61" s="160">
        <v>192</v>
      </c>
    </row>
    <row r="62" spans="1:4">
      <c r="A62" s="131" t="s">
        <v>51</v>
      </c>
      <c r="B62" s="153">
        <v>15400</v>
      </c>
      <c r="C62" s="159">
        <v>230</v>
      </c>
      <c r="D62" s="160">
        <v>5490</v>
      </c>
    </row>
    <row r="63" spans="1:4">
      <c r="A63" s="131" t="s">
        <v>19</v>
      </c>
      <c r="B63" s="153"/>
      <c r="C63" s="159"/>
      <c r="D63" s="160"/>
    </row>
    <row r="64" spans="1:4">
      <c r="A64" s="131" t="s">
        <v>52</v>
      </c>
      <c r="B64" s="153">
        <v>15410</v>
      </c>
      <c r="C64" s="159">
        <v>41</v>
      </c>
      <c r="D64" s="160">
        <v>5303</v>
      </c>
    </row>
    <row r="65" spans="1:4">
      <c r="A65" s="131" t="s">
        <v>53</v>
      </c>
      <c r="B65" s="153">
        <v>15411</v>
      </c>
      <c r="C65" s="166"/>
      <c r="D65" s="167"/>
    </row>
    <row r="66" spans="1:4">
      <c r="A66" s="131" t="s">
        <v>54</v>
      </c>
      <c r="B66" s="153">
        <v>15420</v>
      </c>
      <c r="C66" s="166"/>
      <c r="D66" s="167"/>
    </row>
    <row r="67" spans="1:4">
      <c r="A67" s="135" t="s">
        <v>29</v>
      </c>
      <c r="B67" s="165">
        <v>15000</v>
      </c>
      <c r="C67" s="163">
        <f>+C56+C60+C61+C62</f>
        <v>15126</v>
      </c>
      <c r="D67" s="164">
        <f>+D56+D60+D61+D62</f>
        <v>19578</v>
      </c>
    </row>
    <row r="68" spans="1:4">
      <c r="A68" s="130" t="s">
        <v>55</v>
      </c>
      <c r="B68" s="165"/>
      <c r="C68" s="161"/>
      <c r="D68" s="162"/>
    </row>
    <row r="69" spans="1:4">
      <c r="A69" s="132" t="s">
        <v>56</v>
      </c>
      <c r="B69" s="153">
        <v>16300</v>
      </c>
      <c r="C69" s="161">
        <v>1</v>
      </c>
      <c r="D69" s="162">
        <v>2</v>
      </c>
    </row>
    <row r="70" spans="1:4">
      <c r="A70" s="135" t="s">
        <v>57</v>
      </c>
      <c r="B70" s="165">
        <v>16000</v>
      </c>
      <c r="C70" s="163">
        <f>SUM(C69:C69)</f>
        <v>1</v>
      </c>
      <c r="D70" s="164">
        <f>SUM(D69:D69)</f>
        <v>2</v>
      </c>
    </row>
    <row r="71" spans="1:4">
      <c r="A71" s="135" t="s">
        <v>58</v>
      </c>
      <c r="B71" s="165">
        <v>19000</v>
      </c>
      <c r="C71" s="161">
        <v>876</v>
      </c>
      <c r="D71" s="162">
        <v>1228</v>
      </c>
    </row>
    <row r="72" spans="1:4">
      <c r="A72" s="135" t="s">
        <v>59</v>
      </c>
      <c r="B72" s="165">
        <v>17000</v>
      </c>
      <c r="C72" s="161"/>
      <c r="D72" s="162"/>
    </row>
    <row r="73" spans="1:4">
      <c r="A73" s="135" t="s">
        <v>60</v>
      </c>
      <c r="B73" s="165">
        <v>18000</v>
      </c>
      <c r="C73" s="161">
        <f>+C67+C70+C72</f>
        <v>15127</v>
      </c>
      <c r="D73" s="162">
        <f>+D67+D70+D72</f>
        <v>19580</v>
      </c>
    </row>
    <row r="74" spans="1:4">
      <c r="A74" s="136" t="s">
        <v>61</v>
      </c>
      <c r="B74" s="165">
        <v>19100</v>
      </c>
      <c r="C74" s="174">
        <v>876</v>
      </c>
      <c r="D74" s="175">
        <v>1228</v>
      </c>
    </row>
    <row r="75" spans="1:4">
      <c r="A75" s="130" t="s">
        <v>62</v>
      </c>
      <c r="B75" s="165">
        <v>19200</v>
      </c>
      <c r="C75" s="176">
        <v>876</v>
      </c>
      <c r="D75" s="177">
        <v>1215</v>
      </c>
    </row>
    <row r="76" spans="1:4">
      <c r="A76" s="136" t="s">
        <v>63</v>
      </c>
      <c r="B76" s="165">
        <v>19500</v>
      </c>
      <c r="C76" s="174">
        <f>+C73+C75</f>
        <v>16003</v>
      </c>
      <c r="D76" s="175">
        <f>+D73+D75</f>
        <v>20795</v>
      </c>
    </row>
    <row r="77" spans="1:4">
      <c r="A77" s="138"/>
      <c r="B77" s="170"/>
      <c r="C77" s="202"/>
      <c r="D77" s="203"/>
    </row>
    <row r="78" spans="1:4">
      <c r="A78" s="138"/>
      <c r="B78" s="170"/>
      <c r="C78" s="202"/>
      <c r="D78" s="203"/>
    </row>
    <row r="79" spans="1:4">
      <c r="A79" s="31"/>
      <c r="B79" s="178"/>
      <c r="C79" s="125"/>
      <c r="D79" s="125"/>
    </row>
    <row r="80" spans="1:4">
      <c r="A80" s="21">
        <f ca="1">NOW()</f>
        <v>43213.680377777775</v>
      </c>
      <c r="B80" s="179"/>
      <c r="C80" s="180"/>
      <c r="D80" s="120"/>
    </row>
    <row r="81" spans="1:4">
      <c r="A81" s="25"/>
      <c r="B81" s="181"/>
      <c r="C81" s="119"/>
      <c r="D81" s="120" t="s">
        <v>64</v>
      </c>
    </row>
    <row r="82" spans="1:4" ht="12.75" customHeight="1">
      <c r="A82" s="237" t="s">
        <v>65</v>
      </c>
      <c r="B82" s="237"/>
      <c r="C82" s="237"/>
      <c r="D82" s="237"/>
    </row>
    <row r="83" spans="1:4">
      <c r="A83" s="32" t="s">
        <v>240</v>
      </c>
      <c r="B83" s="178"/>
      <c r="C83" s="64" t="s">
        <v>241</v>
      </c>
      <c r="D83" s="125"/>
    </row>
    <row r="84" spans="1:4">
      <c r="A84" s="31"/>
      <c r="B84" s="178"/>
      <c r="C84" s="125"/>
      <c r="D84" s="125"/>
    </row>
    <row r="85" spans="1:4">
      <c r="A85" s="31"/>
      <c r="B85" s="178"/>
      <c r="C85" s="125"/>
      <c r="D85" s="125"/>
    </row>
    <row r="86" spans="1:4">
      <c r="A86" s="31"/>
      <c r="B86" s="178"/>
      <c r="C86" s="125"/>
      <c r="D86" s="125"/>
    </row>
    <row r="87" spans="1:4">
      <c r="A87" s="31"/>
      <c r="B87" s="178"/>
      <c r="C87" s="125"/>
      <c r="D87" s="125"/>
    </row>
    <row r="88" spans="1:4">
      <c r="A88" s="31"/>
      <c r="B88" s="178"/>
      <c r="C88" s="125"/>
      <c r="D88" s="125"/>
    </row>
    <row r="89" spans="1:4">
      <c r="A89" s="31"/>
      <c r="B89" s="178"/>
      <c r="C89" s="125"/>
      <c r="D89" s="125"/>
    </row>
    <row r="90" spans="1:4">
      <c r="A90" s="31"/>
      <c r="B90" s="178"/>
      <c r="C90" s="125"/>
      <c r="D90" s="125"/>
    </row>
    <row r="91" spans="1:4">
      <c r="A91" s="31"/>
      <c r="B91" s="178"/>
      <c r="C91" s="125"/>
      <c r="D91" s="125"/>
    </row>
  </sheetData>
  <mergeCells count="9">
    <mergeCell ref="B1:D1"/>
    <mergeCell ref="A2:B2"/>
    <mergeCell ref="C2:D2"/>
    <mergeCell ref="C3:D3"/>
    <mergeCell ref="A82:D82"/>
    <mergeCell ref="A4:D4"/>
    <mergeCell ref="A5:D5"/>
    <mergeCell ref="C8:D8"/>
    <mergeCell ref="C50:D50"/>
  </mergeCells>
  <phoneticPr fontId="6" type="noConversion"/>
  <pageMargins left="0.75" right="0.42" top="1.54" bottom="1.69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BO111"/>
  <sheetViews>
    <sheetView topLeftCell="A73" workbookViewId="0">
      <selection activeCell="B105" sqref="B105:E107"/>
    </sheetView>
  </sheetViews>
  <sheetFormatPr defaultRowHeight="14.25"/>
  <cols>
    <col min="1" max="1" width="6.42578125" style="2" customWidth="1"/>
    <col min="2" max="2" width="51.28515625" style="3" customWidth="1"/>
    <col min="3" max="3" width="7.85546875" style="6" customWidth="1"/>
    <col min="4" max="4" width="11.85546875" style="9" customWidth="1"/>
    <col min="5" max="5" width="11.85546875" style="2" customWidth="1"/>
  </cols>
  <sheetData>
    <row r="2" spans="1:6" s="141" customFormat="1" ht="15.75">
      <c r="A2" s="194"/>
      <c r="B2" s="195"/>
      <c r="C2" s="242"/>
      <c r="D2" s="242"/>
      <c r="E2" s="242"/>
      <c r="F2" s="194"/>
    </row>
    <row r="3" spans="1:6" s="141" customFormat="1" ht="15.75">
      <c r="A3" s="259" t="s">
        <v>243</v>
      </c>
      <c r="B3" s="259"/>
      <c r="C3" s="259"/>
      <c r="D3" s="260" t="s">
        <v>0</v>
      </c>
      <c r="E3" s="260"/>
      <c r="F3" s="194"/>
    </row>
    <row r="4" spans="1:6" s="141" customFormat="1" ht="15.75">
      <c r="A4" s="261" t="s">
        <v>66</v>
      </c>
      <c r="B4" s="261"/>
      <c r="C4" s="261"/>
      <c r="D4" s="260">
        <v>837068284</v>
      </c>
      <c r="E4" s="260"/>
      <c r="F4" s="194"/>
    </row>
    <row r="5" spans="1:6" s="141" customFormat="1" ht="15.75">
      <c r="A5" s="258" t="s">
        <v>293</v>
      </c>
      <c r="B5" s="258"/>
      <c r="C5" s="258"/>
      <c r="D5" s="197"/>
      <c r="E5" s="198"/>
      <c r="F5" s="194"/>
    </row>
    <row r="6" spans="1:6" s="141" customFormat="1" ht="15.75">
      <c r="A6" s="196"/>
      <c r="B6" s="196"/>
      <c r="C6" s="196"/>
      <c r="D6" s="197"/>
      <c r="E6" s="198"/>
      <c r="F6" s="194"/>
    </row>
    <row r="7" spans="1:6" s="141" customFormat="1" ht="15.75">
      <c r="A7" s="196"/>
      <c r="B7" s="196"/>
      <c r="C7" s="196"/>
      <c r="D7" s="197"/>
      <c r="E7" s="198"/>
      <c r="F7" s="194"/>
    </row>
    <row r="8" spans="1:6" ht="12.75">
      <c r="A8" s="69"/>
      <c r="B8" s="68"/>
      <c r="C8" s="68"/>
      <c r="D8" s="67"/>
      <c r="E8" s="68"/>
      <c r="F8" s="64"/>
    </row>
    <row r="9" spans="1:6" ht="12.75">
      <c r="A9" s="249" t="s">
        <v>67</v>
      </c>
      <c r="B9" s="249"/>
      <c r="C9" s="249"/>
      <c r="D9" s="249"/>
      <c r="E9" s="249"/>
      <c r="F9" s="64"/>
    </row>
    <row r="10" spans="1:6" ht="14.25" customHeight="1">
      <c r="A10" s="70"/>
      <c r="B10" s="71"/>
      <c r="C10" s="250" t="s">
        <v>68</v>
      </c>
      <c r="D10" s="252" t="s">
        <v>3</v>
      </c>
      <c r="E10" s="252"/>
      <c r="F10" s="64"/>
    </row>
    <row r="11" spans="1:6" ht="12.75">
      <c r="A11" s="73"/>
      <c r="B11" s="71" t="s">
        <v>69</v>
      </c>
      <c r="C11" s="251"/>
      <c r="D11" s="72" t="s">
        <v>6</v>
      </c>
      <c r="E11" s="74" t="s">
        <v>7</v>
      </c>
      <c r="F11" s="64"/>
    </row>
    <row r="12" spans="1:6" ht="12.75">
      <c r="A12" s="70"/>
      <c r="B12" s="71"/>
      <c r="C12" s="251"/>
      <c r="D12" s="72" t="s">
        <v>9</v>
      </c>
      <c r="E12" s="72" t="s">
        <v>9</v>
      </c>
      <c r="F12" s="64"/>
    </row>
    <row r="13" spans="1:6" ht="12.75">
      <c r="A13" s="73"/>
      <c r="B13" s="71" t="s">
        <v>10</v>
      </c>
      <c r="C13" s="75" t="s">
        <v>11</v>
      </c>
      <c r="D13" s="72">
        <v>1</v>
      </c>
      <c r="E13" s="72">
        <v>2</v>
      </c>
      <c r="F13" s="64"/>
    </row>
    <row r="14" spans="1:6" ht="12.75">
      <c r="A14" s="184" t="s">
        <v>70</v>
      </c>
      <c r="B14" s="185" t="s">
        <v>71</v>
      </c>
      <c r="C14" s="77" t="s">
        <v>72</v>
      </c>
      <c r="D14" s="186"/>
      <c r="E14" s="186"/>
      <c r="F14" s="64"/>
    </row>
    <row r="15" spans="1:6" ht="12.75">
      <c r="A15" s="73" t="s">
        <v>73</v>
      </c>
      <c r="B15" s="76" t="s">
        <v>74</v>
      </c>
      <c r="C15" s="77"/>
      <c r="D15" s="187"/>
      <c r="E15" s="187"/>
      <c r="F15" s="64"/>
    </row>
    <row r="16" spans="1:6" ht="12.75">
      <c r="A16" s="73" t="s">
        <v>75</v>
      </c>
      <c r="B16" s="76" t="s">
        <v>76</v>
      </c>
      <c r="C16" s="77"/>
      <c r="D16" s="187">
        <v>168</v>
      </c>
      <c r="E16" s="187">
        <v>102</v>
      </c>
      <c r="F16" s="64"/>
    </row>
    <row r="17" spans="1:6" ht="25.5">
      <c r="A17" s="73"/>
      <c r="B17" s="76" t="s">
        <v>77</v>
      </c>
      <c r="C17" s="77" t="s">
        <v>78</v>
      </c>
      <c r="D17" s="78">
        <v>10</v>
      </c>
      <c r="E17" s="78">
        <v>10</v>
      </c>
      <c r="F17" s="64"/>
    </row>
    <row r="18" spans="1:6" ht="12.75">
      <c r="A18" s="73"/>
      <c r="B18" s="111" t="s">
        <v>79</v>
      </c>
      <c r="C18" s="77" t="s">
        <v>80</v>
      </c>
      <c r="D18" s="78">
        <v>168</v>
      </c>
      <c r="E18" s="78">
        <v>102</v>
      </c>
      <c r="F18" s="64"/>
    </row>
    <row r="19" spans="1:6" ht="12.75">
      <c r="A19" s="73" t="s">
        <v>81</v>
      </c>
      <c r="B19" s="76" t="s">
        <v>82</v>
      </c>
      <c r="C19" s="77"/>
      <c r="D19" s="80"/>
      <c r="E19" s="80"/>
      <c r="F19" s="64"/>
    </row>
    <row r="20" spans="1:6" ht="12.75">
      <c r="A20" s="73"/>
      <c r="B20" s="76" t="s">
        <v>83</v>
      </c>
      <c r="C20" s="77" t="s">
        <v>84</v>
      </c>
      <c r="D20" s="78">
        <v>516</v>
      </c>
      <c r="E20" s="78">
        <v>534</v>
      </c>
      <c r="F20" s="64"/>
    </row>
    <row r="21" spans="1:6" ht="12.75">
      <c r="A21" s="73"/>
      <c r="B21" s="76" t="s">
        <v>85</v>
      </c>
      <c r="C21" s="77" t="s">
        <v>86</v>
      </c>
      <c r="D21" s="78">
        <v>25</v>
      </c>
      <c r="E21" s="78">
        <v>21</v>
      </c>
      <c r="F21" s="64"/>
    </row>
    <row r="22" spans="1:6" ht="12.75">
      <c r="A22" s="73"/>
      <c r="B22" s="76" t="s">
        <v>87</v>
      </c>
      <c r="C22" s="77" t="s">
        <v>88</v>
      </c>
      <c r="D22" s="78">
        <v>491</v>
      </c>
      <c r="E22" s="78">
        <v>513</v>
      </c>
      <c r="F22" s="64"/>
    </row>
    <row r="23" spans="1:6" ht="16.5" customHeight="1">
      <c r="A23" s="73"/>
      <c r="B23" s="76" t="s">
        <v>229</v>
      </c>
      <c r="C23" s="77" t="s">
        <v>89</v>
      </c>
      <c r="D23" s="78">
        <v>243</v>
      </c>
      <c r="E23" s="78">
        <v>322</v>
      </c>
      <c r="F23" s="64"/>
    </row>
    <row r="24" spans="1:6" ht="12.75">
      <c r="A24" s="73"/>
      <c r="B24" s="76" t="s">
        <v>230</v>
      </c>
      <c r="C24" s="77" t="s">
        <v>90</v>
      </c>
      <c r="D24" s="78">
        <v>264</v>
      </c>
      <c r="E24" s="78">
        <v>300</v>
      </c>
      <c r="F24" s="64"/>
    </row>
    <row r="25" spans="1:6" ht="12.75">
      <c r="A25" s="73"/>
      <c r="B25" s="76" t="s">
        <v>231</v>
      </c>
      <c r="C25" s="77" t="s">
        <v>91</v>
      </c>
      <c r="D25" s="78">
        <v>26</v>
      </c>
      <c r="E25" s="78">
        <v>20</v>
      </c>
      <c r="F25" s="64"/>
    </row>
    <row r="26" spans="1:6" ht="12.75">
      <c r="A26" s="73"/>
      <c r="B26" s="76" t="s">
        <v>245</v>
      </c>
      <c r="C26" s="77" t="s">
        <v>244</v>
      </c>
      <c r="D26" s="78">
        <v>94</v>
      </c>
      <c r="E26" s="78">
        <v>94</v>
      </c>
      <c r="F26" s="64"/>
    </row>
    <row r="27" spans="1:6" ht="12.75">
      <c r="A27" s="73"/>
      <c r="B27" s="111" t="s">
        <v>92</v>
      </c>
      <c r="C27" s="77" t="s">
        <v>93</v>
      </c>
      <c r="D27" s="78">
        <f>SUM(D21:D26)</f>
        <v>1143</v>
      </c>
      <c r="E27" s="78">
        <f>SUM(E21:E26)</f>
        <v>1270</v>
      </c>
      <c r="F27" s="64"/>
    </row>
    <row r="28" spans="1:6" ht="12.75">
      <c r="A28" s="73"/>
      <c r="B28" s="111" t="s">
        <v>94</v>
      </c>
      <c r="C28" s="77" t="s">
        <v>95</v>
      </c>
      <c r="D28" s="78">
        <f>D18+D27</f>
        <v>1311</v>
      </c>
      <c r="E28" s="78">
        <f>E18+E27</f>
        <v>1372</v>
      </c>
      <c r="F28" s="64"/>
    </row>
    <row r="29" spans="1:6" ht="12.75">
      <c r="A29" s="81" t="s">
        <v>96</v>
      </c>
      <c r="B29" s="82" t="s">
        <v>97</v>
      </c>
      <c r="C29" s="79"/>
      <c r="D29" s="80"/>
      <c r="E29" s="80"/>
      <c r="F29" s="64"/>
    </row>
    <row r="30" spans="1:6" ht="12.75">
      <c r="A30" s="81" t="s">
        <v>98</v>
      </c>
      <c r="B30" s="82" t="s">
        <v>99</v>
      </c>
      <c r="C30" s="79"/>
      <c r="D30" s="80"/>
      <c r="E30" s="80"/>
      <c r="F30" s="64"/>
    </row>
    <row r="31" spans="1:6" ht="12.75">
      <c r="A31" s="81"/>
      <c r="B31" s="82" t="s">
        <v>100</v>
      </c>
      <c r="C31" s="79" t="s">
        <v>101</v>
      </c>
      <c r="D31" s="78">
        <v>683</v>
      </c>
      <c r="E31" s="78">
        <v>595</v>
      </c>
      <c r="F31" s="64"/>
    </row>
    <row r="32" spans="1:6" ht="12.75">
      <c r="A32" s="81"/>
      <c r="B32" s="82" t="s">
        <v>102</v>
      </c>
      <c r="C32" s="79" t="s">
        <v>103</v>
      </c>
      <c r="D32" s="78"/>
      <c r="E32" s="78"/>
      <c r="F32" s="64"/>
    </row>
    <row r="33" spans="1:67" ht="12.75">
      <c r="A33" s="81"/>
      <c r="B33" s="82" t="s">
        <v>104</v>
      </c>
      <c r="C33" s="79" t="s">
        <v>105</v>
      </c>
      <c r="D33" s="78"/>
      <c r="E33" s="78"/>
      <c r="F33" s="64"/>
    </row>
    <row r="34" spans="1:67" ht="12.75">
      <c r="A34" s="81"/>
      <c r="B34" s="82" t="s">
        <v>106</v>
      </c>
      <c r="C34" s="79" t="s">
        <v>107</v>
      </c>
      <c r="D34" s="78"/>
      <c r="E34" s="78"/>
      <c r="F34" s="64"/>
    </row>
    <row r="35" spans="1:67" ht="12.75">
      <c r="A35" s="81"/>
      <c r="B35" s="83" t="s">
        <v>79</v>
      </c>
      <c r="C35" s="79" t="s">
        <v>108</v>
      </c>
      <c r="D35" s="78">
        <f>SUM(D31:D32)+D34</f>
        <v>683</v>
      </c>
      <c r="E35" s="78">
        <f>SUM(E31:E33)</f>
        <v>595</v>
      </c>
      <c r="F35" s="64"/>
    </row>
    <row r="36" spans="1:67" ht="12.75">
      <c r="A36" s="81" t="s">
        <v>109</v>
      </c>
      <c r="B36" s="83" t="s">
        <v>110</v>
      </c>
      <c r="C36" s="79"/>
      <c r="D36" s="80"/>
      <c r="E36" s="80"/>
      <c r="F36" s="64"/>
    </row>
    <row r="37" spans="1:67" ht="12.75">
      <c r="A37" s="81"/>
      <c r="B37" s="83" t="s">
        <v>111</v>
      </c>
      <c r="C37" s="79" t="s">
        <v>112</v>
      </c>
      <c r="D37" s="78">
        <v>2925</v>
      </c>
      <c r="E37" s="78">
        <v>2506</v>
      </c>
      <c r="F37" s="64"/>
    </row>
    <row r="38" spans="1:67" ht="12.75">
      <c r="A38" s="81"/>
      <c r="B38" s="83" t="s">
        <v>113</v>
      </c>
      <c r="C38" s="79" t="s">
        <v>114</v>
      </c>
      <c r="D38" s="78"/>
      <c r="E38" s="78"/>
      <c r="F38" s="64"/>
    </row>
    <row r="39" spans="1:67" ht="12.75">
      <c r="A39" s="81"/>
      <c r="B39" s="83" t="s">
        <v>115</v>
      </c>
      <c r="C39" s="79" t="s">
        <v>116</v>
      </c>
      <c r="D39" s="78">
        <v>2199</v>
      </c>
      <c r="E39" s="78">
        <v>1898</v>
      </c>
      <c r="F39" s="64"/>
    </row>
    <row r="40" spans="1:67" ht="12.75">
      <c r="A40" s="81"/>
      <c r="B40" s="83" t="s">
        <v>117</v>
      </c>
      <c r="C40" s="79" t="s">
        <v>118</v>
      </c>
      <c r="D40" s="78">
        <f>SUM(D37:D39)</f>
        <v>5124</v>
      </c>
      <c r="E40" s="78">
        <f>SUM(E37:E39)</f>
        <v>4404</v>
      </c>
      <c r="F40" s="64"/>
    </row>
    <row r="41" spans="1:67" ht="12.75">
      <c r="A41" s="81" t="s">
        <v>119</v>
      </c>
      <c r="B41" s="83" t="s">
        <v>120</v>
      </c>
      <c r="C41" s="79"/>
      <c r="D41" s="78"/>
      <c r="E41" s="78"/>
      <c r="F41" s="64"/>
    </row>
    <row r="42" spans="1:67" ht="12.75">
      <c r="A42" s="81" t="s">
        <v>121</v>
      </c>
      <c r="B42" s="82" t="s">
        <v>122</v>
      </c>
      <c r="C42" s="79"/>
      <c r="D42" s="80"/>
      <c r="E42" s="80"/>
      <c r="F42" s="64"/>
    </row>
    <row r="43" spans="1:67" ht="12.75">
      <c r="A43" s="81"/>
      <c r="B43" s="82" t="s">
        <v>123</v>
      </c>
      <c r="C43" s="79" t="s">
        <v>124</v>
      </c>
      <c r="D43" s="80"/>
      <c r="E43" s="80"/>
      <c r="F43" s="64"/>
    </row>
    <row r="44" spans="1:67" ht="12.75">
      <c r="A44" s="81"/>
      <c r="B44" s="82" t="s">
        <v>125</v>
      </c>
      <c r="C44" s="79" t="s">
        <v>126</v>
      </c>
      <c r="D44" s="78">
        <v>5</v>
      </c>
      <c r="E44" s="78">
        <v>1</v>
      </c>
      <c r="F44" s="64"/>
    </row>
    <row r="45" spans="1:67" ht="12.75">
      <c r="A45" s="81"/>
      <c r="B45" s="82" t="s">
        <v>127</v>
      </c>
      <c r="C45" s="79" t="s">
        <v>128</v>
      </c>
      <c r="D45" s="78">
        <v>86</v>
      </c>
      <c r="E45" s="78">
        <v>67</v>
      </c>
      <c r="F45" s="64"/>
    </row>
    <row r="46" spans="1:67" ht="12.75">
      <c r="A46" s="81"/>
      <c r="B46" s="82" t="s">
        <v>129</v>
      </c>
      <c r="C46" s="79" t="s">
        <v>130</v>
      </c>
      <c r="D46" s="78"/>
      <c r="E46" s="78"/>
      <c r="F46" s="64"/>
    </row>
    <row r="47" spans="1:67" ht="12.75">
      <c r="A47" s="81"/>
      <c r="B47" s="84" t="s">
        <v>224</v>
      </c>
      <c r="C47" s="85" t="s">
        <v>225</v>
      </c>
      <c r="D47" s="78"/>
      <c r="E47" s="78"/>
      <c r="F47" s="64"/>
    </row>
    <row r="48" spans="1:67" s="2" customFormat="1" ht="15">
      <c r="A48" s="86"/>
      <c r="B48" s="84" t="s">
        <v>238</v>
      </c>
      <c r="C48" s="85" t="s">
        <v>239</v>
      </c>
      <c r="D48" s="78"/>
      <c r="E48" s="78"/>
      <c r="F48" s="87"/>
      <c r="G48" s="10"/>
      <c r="H48" s="10"/>
      <c r="I48" s="10"/>
      <c r="J48" s="10"/>
      <c r="K48" s="11"/>
      <c r="L48" s="12"/>
      <c r="M48" s="12"/>
      <c r="N48" s="12"/>
      <c r="O48" s="12"/>
      <c r="P48" s="12"/>
      <c r="Q48" s="13"/>
      <c r="R48" s="13"/>
      <c r="S48" s="13"/>
      <c r="T48" s="13"/>
      <c r="U48" s="13"/>
      <c r="V48" s="11"/>
      <c r="W48" s="12"/>
      <c r="X48" s="12"/>
      <c r="Y48" s="12"/>
      <c r="Z48" s="13"/>
      <c r="AA48" s="14"/>
      <c r="AB48" s="14"/>
      <c r="AC48" s="13"/>
      <c r="AD48" s="13"/>
      <c r="AE48" s="13"/>
      <c r="AF48" s="11"/>
      <c r="AG48" s="12"/>
      <c r="AH48" s="12"/>
      <c r="AI48" s="12"/>
      <c r="AJ48" s="12"/>
      <c r="AK48" s="12"/>
      <c r="AL48" s="13"/>
      <c r="AM48" s="14"/>
      <c r="AN48" s="14"/>
      <c r="AO48" s="13"/>
      <c r="AP48" s="13"/>
      <c r="AQ48" s="13"/>
      <c r="AR48" s="15"/>
      <c r="AS48" s="11"/>
      <c r="AT48" s="12"/>
      <c r="AU48" s="12"/>
      <c r="AV48" s="12"/>
      <c r="AW48" s="13"/>
      <c r="AX48" s="13"/>
      <c r="AY48" s="13"/>
      <c r="AZ48" s="13"/>
      <c r="BA48" s="13"/>
      <c r="BB48" s="13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</row>
    <row r="49" spans="1:6" ht="12.75">
      <c r="A49" s="81"/>
      <c r="B49" s="83" t="s">
        <v>131</v>
      </c>
      <c r="C49" s="79" t="s">
        <v>132</v>
      </c>
      <c r="D49" s="78">
        <f>SUM(D44:D48)</f>
        <v>91</v>
      </c>
      <c r="E49" s="78">
        <f>SUM(E44:E47)</f>
        <v>68</v>
      </c>
      <c r="F49" s="64"/>
    </row>
    <row r="50" spans="1:6" ht="12.75">
      <c r="A50" s="81"/>
      <c r="B50" s="83" t="s">
        <v>133</v>
      </c>
      <c r="C50" s="79" t="s">
        <v>134</v>
      </c>
      <c r="D50" s="78">
        <f>D49+D40+D35</f>
        <v>5898</v>
      </c>
      <c r="E50" s="78">
        <v>5067</v>
      </c>
      <c r="F50" s="64"/>
    </row>
    <row r="51" spans="1:6" ht="12.75">
      <c r="A51" s="81" t="s">
        <v>135</v>
      </c>
      <c r="B51" s="83" t="s">
        <v>136</v>
      </c>
      <c r="C51" s="79" t="s">
        <v>137</v>
      </c>
      <c r="D51" s="78"/>
      <c r="E51" s="78"/>
      <c r="F51" s="64"/>
    </row>
    <row r="52" spans="1:6" ht="12.75">
      <c r="A52" s="81"/>
      <c r="B52" s="83" t="s">
        <v>138</v>
      </c>
      <c r="C52" s="79" t="s">
        <v>139</v>
      </c>
      <c r="D52" s="78">
        <f>D50+D28+D51</f>
        <v>7209</v>
      </c>
      <c r="E52" s="78">
        <v>6440</v>
      </c>
      <c r="F52" s="64"/>
    </row>
    <row r="53" spans="1:6" ht="12.75">
      <c r="A53" s="88"/>
      <c r="B53" s="89"/>
      <c r="C53" s="90"/>
      <c r="D53" s="91"/>
      <c r="E53" s="92"/>
      <c r="F53" s="64"/>
    </row>
    <row r="54" spans="1:6" ht="12.75">
      <c r="A54" s="88"/>
      <c r="B54" s="89"/>
      <c r="C54" s="90"/>
      <c r="D54" s="91"/>
      <c r="E54" s="92"/>
      <c r="F54" s="64"/>
    </row>
    <row r="55" spans="1:6" ht="12.75">
      <c r="A55" s="88"/>
      <c r="B55" s="89"/>
      <c r="C55" s="90"/>
      <c r="D55" s="91"/>
      <c r="E55" s="92"/>
      <c r="F55" s="64"/>
    </row>
    <row r="56" spans="1:6" ht="12.75">
      <c r="A56" s="93"/>
      <c r="B56" s="188"/>
      <c r="C56" s="90"/>
      <c r="D56" s="91"/>
      <c r="E56" s="94"/>
      <c r="F56" s="64"/>
    </row>
    <row r="57" spans="1:6" ht="12.75">
      <c r="A57" s="93"/>
      <c r="B57" s="188"/>
      <c r="C57" s="90"/>
      <c r="D57" s="95"/>
      <c r="E57" s="94"/>
      <c r="F57" s="64"/>
    </row>
    <row r="58" spans="1:6" ht="14.25" customHeight="1">
      <c r="A58" s="246" t="s">
        <v>140</v>
      </c>
      <c r="B58" s="247"/>
      <c r="C58" s="247"/>
      <c r="D58" s="247"/>
      <c r="E58" s="248"/>
      <c r="F58" s="64"/>
    </row>
    <row r="59" spans="1:6" ht="12.75" customHeight="1">
      <c r="A59" s="96"/>
      <c r="B59" s="97"/>
      <c r="C59" s="253" t="s">
        <v>68</v>
      </c>
      <c r="D59" s="256" t="s">
        <v>3</v>
      </c>
      <c r="E59" s="257"/>
      <c r="F59" s="64"/>
    </row>
    <row r="60" spans="1:6" ht="12.75">
      <c r="A60" s="98"/>
      <c r="B60" s="99" t="s">
        <v>69</v>
      </c>
      <c r="C60" s="254"/>
      <c r="D60" s="74" t="s">
        <v>6</v>
      </c>
      <c r="E60" s="74" t="s">
        <v>7</v>
      </c>
      <c r="F60" s="64"/>
    </row>
    <row r="61" spans="1:6" ht="12.75">
      <c r="A61" s="100"/>
      <c r="B61" s="101"/>
      <c r="C61" s="255"/>
      <c r="D61" s="102" t="s">
        <v>9</v>
      </c>
      <c r="E61" s="102" t="s">
        <v>9</v>
      </c>
      <c r="F61" s="64"/>
    </row>
    <row r="62" spans="1:6" ht="12.75">
      <c r="A62" s="73"/>
      <c r="B62" s="97" t="s">
        <v>10</v>
      </c>
      <c r="C62" s="103" t="s">
        <v>11</v>
      </c>
      <c r="D62" s="104">
        <v>1</v>
      </c>
      <c r="E62" s="104">
        <v>2</v>
      </c>
      <c r="F62" s="64"/>
    </row>
    <row r="63" spans="1:6" ht="12.75">
      <c r="A63" s="73" t="s">
        <v>70</v>
      </c>
      <c r="B63" s="107" t="s">
        <v>141</v>
      </c>
      <c r="C63" s="105"/>
      <c r="D63" s="106"/>
      <c r="E63" s="106"/>
      <c r="F63" s="64"/>
    </row>
    <row r="64" spans="1:6" ht="12.75">
      <c r="A64" s="73" t="s">
        <v>75</v>
      </c>
      <c r="B64" s="111" t="s">
        <v>142</v>
      </c>
      <c r="C64" s="77" t="s">
        <v>143</v>
      </c>
      <c r="D64" s="78">
        <v>487</v>
      </c>
      <c r="E64" s="78">
        <v>487</v>
      </c>
      <c r="F64" s="64"/>
    </row>
    <row r="65" spans="1:6" ht="12.75">
      <c r="A65" s="73" t="s">
        <v>81</v>
      </c>
      <c r="B65" s="189" t="s">
        <v>144</v>
      </c>
      <c r="C65" s="77" t="s">
        <v>145</v>
      </c>
      <c r="D65" s="78">
        <v>580</v>
      </c>
      <c r="E65" s="78">
        <v>584</v>
      </c>
      <c r="F65" s="64"/>
    </row>
    <row r="66" spans="1:6" ht="12.75">
      <c r="A66" s="73" t="s">
        <v>119</v>
      </c>
      <c r="B66" s="76" t="s">
        <v>146</v>
      </c>
      <c r="C66" s="77"/>
      <c r="D66" s="80">
        <v>418</v>
      </c>
      <c r="E66" s="80">
        <v>418</v>
      </c>
      <c r="F66" s="64"/>
    </row>
    <row r="67" spans="1:6" ht="12.75">
      <c r="A67" s="73"/>
      <c r="B67" s="107" t="s">
        <v>147</v>
      </c>
      <c r="C67" s="77" t="s">
        <v>148</v>
      </c>
      <c r="D67" s="108">
        <v>-3568</v>
      </c>
      <c r="E67" s="108">
        <v>-3552</v>
      </c>
      <c r="F67" s="64"/>
    </row>
    <row r="68" spans="1:6" ht="12.75">
      <c r="A68" s="70"/>
      <c r="B68" s="107" t="s">
        <v>149</v>
      </c>
      <c r="C68" s="190" t="s">
        <v>150</v>
      </c>
      <c r="D68" s="108">
        <v>-3150</v>
      </c>
      <c r="E68" s="108">
        <v>-3134</v>
      </c>
      <c r="F68" s="64"/>
    </row>
    <row r="69" spans="1:6" ht="12.75">
      <c r="A69" s="73" t="s">
        <v>121</v>
      </c>
      <c r="B69" s="191" t="s">
        <v>151</v>
      </c>
      <c r="C69" s="109"/>
      <c r="D69" s="110"/>
      <c r="E69" s="110"/>
      <c r="F69" s="64"/>
    </row>
    <row r="70" spans="1:6" ht="12.75">
      <c r="A70" s="73"/>
      <c r="B70" s="107" t="s">
        <v>152</v>
      </c>
      <c r="C70" s="77" t="s">
        <v>153</v>
      </c>
      <c r="D70" s="78"/>
      <c r="E70" s="78"/>
      <c r="F70" s="64"/>
    </row>
    <row r="71" spans="1:6" ht="12.75">
      <c r="A71" s="73"/>
      <c r="B71" s="111" t="s">
        <v>154</v>
      </c>
      <c r="C71" s="77" t="s">
        <v>155</v>
      </c>
      <c r="D71" s="78">
        <v>-1215</v>
      </c>
      <c r="E71" s="78"/>
      <c r="F71" s="64"/>
    </row>
    <row r="72" spans="1:6" ht="12.75">
      <c r="A72" s="73"/>
      <c r="B72" s="107" t="s">
        <v>156</v>
      </c>
      <c r="C72" s="77" t="s">
        <v>157</v>
      </c>
      <c r="D72" s="78">
        <f>SUM(D70:D71)</f>
        <v>-1215</v>
      </c>
      <c r="E72" s="78"/>
      <c r="F72" s="64"/>
    </row>
    <row r="73" spans="1:6" ht="12.75">
      <c r="A73" s="73" t="s">
        <v>158</v>
      </c>
      <c r="B73" s="107" t="s">
        <v>159</v>
      </c>
      <c r="C73" s="77" t="s">
        <v>160</v>
      </c>
      <c r="D73" s="192">
        <v>-876</v>
      </c>
      <c r="E73" s="78">
        <v>-1215</v>
      </c>
      <c r="F73" s="64"/>
    </row>
    <row r="74" spans="1:6" ht="12.75">
      <c r="A74" s="112"/>
      <c r="B74" s="107" t="s">
        <v>161</v>
      </c>
      <c r="C74" s="190" t="s">
        <v>162</v>
      </c>
      <c r="D74" s="78">
        <f>+D64+D65+D68+D72+D73</f>
        <v>-4174</v>
      </c>
      <c r="E74" s="78">
        <f>+E64+E65+E68+E72+E73</f>
        <v>-3278</v>
      </c>
      <c r="F74" s="64"/>
    </row>
    <row r="75" spans="1:6" ht="12.75">
      <c r="A75" s="73" t="s">
        <v>73</v>
      </c>
      <c r="B75" s="193" t="s">
        <v>163</v>
      </c>
      <c r="C75" s="109"/>
      <c r="D75" s="110"/>
      <c r="E75" s="110"/>
      <c r="F75" s="64"/>
    </row>
    <row r="76" spans="1:6" ht="12.75">
      <c r="A76" s="73"/>
      <c r="B76" s="107" t="s">
        <v>164</v>
      </c>
      <c r="C76" s="77" t="s">
        <v>165</v>
      </c>
      <c r="D76" s="78"/>
      <c r="E76" s="78"/>
      <c r="F76" s="64"/>
    </row>
    <row r="77" spans="1:6" ht="12.75">
      <c r="A77" s="73"/>
      <c r="B77" s="107" t="s">
        <v>166</v>
      </c>
      <c r="C77" s="77" t="s">
        <v>167</v>
      </c>
      <c r="D77" s="78">
        <v>33</v>
      </c>
      <c r="E77" s="78">
        <v>33</v>
      </c>
      <c r="F77" s="64"/>
    </row>
    <row r="78" spans="1:6" ht="12.75">
      <c r="A78" s="73"/>
      <c r="B78" s="107" t="s">
        <v>168</v>
      </c>
      <c r="C78" s="113" t="s">
        <v>169</v>
      </c>
      <c r="D78" s="108"/>
      <c r="E78" s="108"/>
      <c r="F78" s="64"/>
    </row>
    <row r="79" spans="1:6" ht="12.75">
      <c r="A79" s="73"/>
      <c r="B79" s="111" t="s">
        <v>94</v>
      </c>
      <c r="C79" s="113" t="s">
        <v>170</v>
      </c>
      <c r="D79" s="108">
        <v>33</v>
      </c>
      <c r="E79" s="108">
        <v>33</v>
      </c>
      <c r="F79" s="64"/>
    </row>
    <row r="80" spans="1:6" ht="12.75">
      <c r="A80" s="73" t="s">
        <v>96</v>
      </c>
      <c r="B80" s="191" t="s">
        <v>171</v>
      </c>
      <c r="C80" s="109"/>
      <c r="D80" s="110"/>
      <c r="E80" s="110"/>
      <c r="F80" s="64"/>
    </row>
    <row r="81" spans="1:6" ht="14.25" customHeight="1">
      <c r="A81" s="86"/>
      <c r="B81" s="84" t="s">
        <v>226</v>
      </c>
      <c r="C81" s="114"/>
      <c r="D81" s="108"/>
      <c r="E81" s="108"/>
      <c r="F81" s="64"/>
    </row>
    <row r="82" spans="1:6" ht="12.75">
      <c r="A82" s="86"/>
      <c r="B82" s="115" t="s">
        <v>227</v>
      </c>
      <c r="C82" s="114"/>
      <c r="D82" s="108"/>
      <c r="E82" s="108"/>
      <c r="F82" s="64"/>
    </row>
    <row r="83" spans="1:6" ht="12.75">
      <c r="A83" s="86"/>
      <c r="B83" s="115" t="s">
        <v>228</v>
      </c>
      <c r="C83" s="114"/>
      <c r="D83" s="108"/>
      <c r="E83" s="108">
        <f>+E81-E82</f>
        <v>0</v>
      </c>
      <c r="F83" s="64"/>
    </row>
    <row r="84" spans="1:6" ht="12.75">
      <c r="A84" s="73"/>
      <c r="B84" s="76" t="s">
        <v>172</v>
      </c>
      <c r="C84" s="77" t="s">
        <v>173</v>
      </c>
      <c r="D84" s="78">
        <v>8848</v>
      </c>
      <c r="E84" s="78">
        <v>7261</v>
      </c>
      <c r="F84" s="64"/>
    </row>
    <row r="85" spans="1:6" ht="12.75">
      <c r="A85" s="73"/>
      <c r="B85" s="76" t="s">
        <v>174</v>
      </c>
      <c r="C85" s="113" t="s">
        <v>175</v>
      </c>
      <c r="D85" s="108">
        <v>5952</v>
      </c>
      <c r="E85" s="108">
        <v>5525</v>
      </c>
      <c r="F85" s="64"/>
    </row>
    <row r="86" spans="1:6" ht="12.75">
      <c r="A86" s="73"/>
      <c r="B86" s="76" t="s">
        <v>176</v>
      </c>
      <c r="C86" s="113" t="s">
        <v>177</v>
      </c>
      <c r="D86" s="108"/>
      <c r="E86" s="108"/>
      <c r="F86" s="64"/>
    </row>
    <row r="87" spans="1:6" ht="12.75">
      <c r="A87" s="73"/>
      <c r="B87" s="76" t="s">
        <v>178</v>
      </c>
      <c r="C87" s="113" t="s">
        <v>179</v>
      </c>
      <c r="D87" s="108">
        <v>2502</v>
      </c>
      <c r="E87" s="108">
        <v>2424</v>
      </c>
      <c r="F87" s="64"/>
    </row>
    <row r="88" spans="1:6" ht="12.75">
      <c r="A88" s="73"/>
      <c r="B88" s="76" t="s">
        <v>180</v>
      </c>
      <c r="C88" s="113"/>
      <c r="D88" s="108"/>
      <c r="E88" s="108"/>
      <c r="F88" s="64"/>
    </row>
    <row r="89" spans="1:6" ht="12.75">
      <c r="A89" s="73"/>
      <c r="B89" s="76" t="s">
        <v>181</v>
      </c>
      <c r="C89" s="113" t="s">
        <v>182</v>
      </c>
      <c r="D89" s="108">
        <v>708</v>
      </c>
      <c r="E89" s="108">
        <v>576</v>
      </c>
      <c r="F89" s="64"/>
    </row>
    <row r="90" spans="1:6" ht="12.75">
      <c r="A90" s="73"/>
      <c r="B90" s="76" t="s">
        <v>178</v>
      </c>
      <c r="C90" s="113" t="s">
        <v>183</v>
      </c>
      <c r="D90" s="108">
        <v>708</v>
      </c>
      <c r="E90" s="108">
        <v>708</v>
      </c>
      <c r="F90" s="64"/>
    </row>
    <row r="91" spans="1:6" ht="12.75">
      <c r="A91" s="73"/>
      <c r="B91" s="76" t="s">
        <v>184</v>
      </c>
      <c r="C91" s="113" t="s">
        <v>185</v>
      </c>
      <c r="D91" s="108">
        <v>215</v>
      </c>
      <c r="E91" s="108">
        <v>187</v>
      </c>
      <c r="F91" s="64"/>
    </row>
    <row r="92" spans="1:6" ht="12.75">
      <c r="A92" s="73"/>
      <c r="B92" s="76" t="s">
        <v>178</v>
      </c>
      <c r="C92" s="113" t="s">
        <v>186</v>
      </c>
      <c r="D92" s="108">
        <v>215</v>
      </c>
      <c r="E92" s="108">
        <v>187</v>
      </c>
      <c r="F92" s="64"/>
    </row>
    <row r="93" spans="1:6" ht="12.75">
      <c r="A93" s="73"/>
      <c r="B93" s="76" t="s">
        <v>187</v>
      </c>
      <c r="C93" s="113" t="s">
        <v>188</v>
      </c>
      <c r="D93" s="108">
        <v>1507</v>
      </c>
      <c r="E93" s="108">
        <v>1427</v>
      </c>
      <c r="F93" s="64"/>
    </row>
    <row r="94" spans="1:6" ht="12.75">
      <c r="A94" s="73"/>
      <c r="B94" s="76" t="s">
        <v>178</v>
      </c>
      <c r="C94" s="113" t="s">
        <v>189</v>
      </c>
      <c r="D94" s="108">
        <v>1507</v>
      </c>
      <c r="E94" s="108">
        <v>880</v>
      </c>
      <c r="F94" s="64"/>
    </row>
    <row r="95" spans="1:6" ht="12.75">
      <c r="A95" s="73"/>
      <c r="B95" s="111" t="s">
        <v>133</v>
      </c>
      <c r="C95" s="113" t="s">
        <v>190</v>
      </c>
      <c r="D95" s="108">
        <v>11350</v>
      </c>
      <c r="E95" s="108">
        <v>9685</v>
      </c>
      <c r="F95" s="64"/>
    </row>
    <row r="96" spans="1:6" ht="12.75">
      <c r="A96" s="73"/>
      <c r="B96" s="76" t="s">
        <v>178</v>
      </c>
      <c r="C96" s="113" t="s">
        <v>191</v>
      </c>
      <c r="D96" s="108">
        <v>8458</v>
      </c>
      <c r="E96" s="108">
        <v>2283</v>
      </c>
      <c r="F96" s="64"/>
    </row>
    <row r="97" spans="1:6" ht="15" customHeight="1">
      <c r="A97" s="73" t="s">
        <v>135</v>
      </c>
      <c r="B97" s="76" t="s">
        <v>192</v>
      </c>
      <c r="C97" s="113" t="s">
        <v>193</v>
      </c>
      <c r="D97" s="108"/>
      <c r="E97" s="108"/>
      <c r="F97" s="64"/>
    </row>
    <row r="98" spans="1:6" ht="12.75">
      <c r="A98" s="73"/>
      <c r="B98" s="76" t="s">
        <v>194</v>
      </c>
      <c r="C98" s="113"/>
      <c r="D98" s="108"/>
      <c r="E98" s="108"/>
      <c r="F98" s="64"/>
    </row>
    <row r="99" spans="1:6" ht="12.75">
      <c r="A99" s="73"/>
      <c r="B99" s="76" t="s">
        <v>195</v>
      </c>
      <c r="C99" s="113" t="s">
        <v>196</v>
      </c>
      <c r="D99" s="108"/>
      <c r="E99" s="108"/>
      <c r="F99" s="64"/>
    </row>
    <row r="100" spans="1:6" ht="12.75">
      <c r="A100" s="73"/>
      <c r="B100" s="111" t="s">
        <v>197</v>
      </c>
      <c r="C100" s="113" t="s">
        <v>198</v>
      </c>
      <c r="D100" s="108">
        <f>D97+D95+D74+D79</f>
        <v>7209</v>
      </c>
      <c r="E100" s="108">
        <f>E97+E95+E74+E79</f>
        <v>6440</v>
      </c>
      <c r="F100" s="64"/>
    </row>
    <row r="101" spans="1:6" ht="14.25" customHeight="1">
      <c r="A101" s="73"/>
      <c r="B101" s="111"/>
      <c r="C101" s="113"/>
      <c r="D101" s="116"/>
      <c r="E101" s="116"/>
      <c r="F101" s="64"/>
    </row>
    <row r="102" spans="1:6" ht="12.75">
      <c r="A102" s="117"/>
      <c r="B102" s="118" t="s">
        <v>64</v>
      </c>
      <c r="C102" s="119"/>
      <c r="D102" s="120" t="s">
        <v>64</v>
      </c>
      <c r="E102" s="121"/>
      <c r="F102" s="64"/>
    </row>
    <row r="103" spans="1:6" ht="12.75">
      <c r="A103" s="117"/>
      <c r="B103" s="122">
        <f ca="1">NOW()</f>
        <v>43213.680377777775</v>
      </c>
      <c r="C103" s="90"/>
      <c r="D103" s="120"/>
      <c r="E103" s="64"/>
      <c r="F103" s="64"/>
    </row>
    <row r="104" spans="1:6" ht="12.75">
      <c r="A104" s="117"/>
      <c r="B104" s="122"/>
      <c r="C104" s="90"/>
      <c r="D104" s="120" t="s">
        <v>64</v>
      </c>
      <c r="E104" s="64"/>
      <c r="F104" s="64"/>
    </row>
    <row r="105" spans="1:6" ht="12.75">
      <c r="A105" s="117"/>
      <c r="B105" s="123" t="s">
        <v>200</v>
      </c>
      <c r="C105" s="245" t="s">
        <v>201</v>
      </c>
      <c r="D105" s="245"/>
      <c r="E105" s="64"/>
      <c r="F105" s="64"/>
    </row>
    <row r="106" spans="1:6" ht="12.75">
      <c r="A106" s="64"/>
      <c r="B106" s="124" t="s">
        <v>240</v>
      </c>
      <c r="C106" s="64"/>
      <c r="D106" s="125" t="s">
        <v>241</v>
      </c>
      <c r="E106" s="64"/>
      <c r="F106" s="64"/>
    </row>
    <row r="107" spans="1:6" ht="12.75">
      <c r="A107" s="64"/>
      <c r="B107" s="66"/>
      <c r="C107" s="64"/>
      <c r="D107" s="65"/>
      <c r="E107" s="64"/>
      <c r="F107" s="64"/>
    </row>
    <row r="108" spans="1:6" ht="16.5">
      <c r="A108" s="4"/>
      <c r="B108" s="4"/>
      <c r="C108" s="7"/>
      <c r="E108" s="5"/>
    </row>
    <row r="109" spans="1:6">
      <c r="A109" s="4"/>
      <c r="B109" s="4"/>
      <c r="C109" s="7"/>
    </row>
    <row r="110" spans="1:6">
      <c r="A110" s="4"/>
      <c r="B110" s="4"/>
      <c r="C110" s="7"/>
    </row>
    <row r="111" spans="1:6" ht="16.5">
      <c r="A111" s="5"/>
      <c r="B111" s="5"/>
      <c r="C111" s="8"/>
    </row>
  </sheetData>
  <mergeCells count="13">
    <mergeCell ref="A5:C5"/>
    <mergeCell ref="C2:E2"/>
    <mergeCell ref="A3:C3"/>
    <mergeCell ref="D3:E3"/>
    <mergeCell ref="A4:C4"/>
    <mergeCell ref="D4:E4"/>
    <mergeCell ref="C105:D105"/>
    <mergeCell ref="A58:E58"/>
    <mergeCell ref="A9:E9"/>
    <mergeCell ref="C10:C12"/>
    <mergeCell ref="D10:E10"/>
    <mergeCell ref="C59:C61"/>
    <mergeCell ref="D59:E59"/>
  </mergeCells>
  <phoneticPr fontId="6" type="noConversion"/>
  <pageMargins left="0.75" right="0.35" top="0.71" bottom="0.72" header="0.5" footer="0.5"/>
  <pageSetup paperSize="9" orientation="portrait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4"/>
  <sheetViews>
    <sheetView workbookViewId="0">
      <selection activeCell="A35" sqref="A35"/>
    </sheetView>
  </sheetViews>
  <sheetFormatPr defaultRowHeight="12.75"/>
  <cols>
    <col min="1" max="1" width="36.28515625" style="18" customWidth="1"/>
    <col min="2" max="2" width="9.140625" style="18"/>
    <col min="3" max="3" width="8.7109375" style="18" customWidth="1"/>
    <col min="4" max="4" width="8.5703125" style="18" customWidth="1"/>
    <col min="5" max="5" width="9.28515625" style="18" customWidth="1"/>
    <col min="6" max="6" width="9" style="18" customWidth="1"/>
    <col min="7" max="7" width="6.7109375" style="18" customWidth="1"/>
    <col min="8" max="8" width="7.140625" style="18" customWidth="1"/>
    <col min="9" max="10" width="9.140625" style="18"/>
    <col min="11" max="11" width="7.42578125" style="18" customWidth="1"/>
    <col min="12" max="16384" width="9.140625" style="18"/>
  </cols>
  <sheetData>
    <row r="1" spans="1:12" s="63" customFormat="1">
      <c r="A1" s="17" t="s">
        <v>296</v>
      </c>
      <c r="B1" s="17"/>
      <c r="C1" s="17"/>
      <c r="D1" s="17"/>
      <c r="E1" s="17"/>
      <c r="F1" s="17"/>
    </row>
    <row r="2" spans="1:12" s="63" customFormat="1">
      <c r="A2" s="17" t="s">
        <v>297</v>
      </c>
      <c r="B2" s="17"/>
      <c r="C2" s="17"/>
      <c r="D2" s="17"/>
      <c r="E2" s="17"/>
      <c r="F2" s="17"/>
    </row>
    <row r="3" spans="1:12" s="63" customFormat="1">
      <c r="A3" s="269" t="s">
        <v>298</v>
      </c>
      <c r="B3" s="269"/>
      <c r="C3" s="269"/>
      <c r="D3" s="269"/>
      <c r="E3" s="269"/>
      <c r="F3" s="269"/>
    </row>
    <row r="4" spans="1:12" s="63" customFormat="1">
      <c r="A4" s="269" t="s">
        <v>295</v>
      </c>
      <c r="B4" s="269"/>
      <c r="C4" s="269"/>
      <c r="D4" s="269"/>
      <c r="E4" s="269"/>
      <c r="F4" s="269"/>
    </row>
    <row r="5" spans="1:12">
      <c r="A5" s="204"/>
      <c r="B5" s="205"/>
      <c r="C5" s="205"/>
      <c r="D5" s="205"/>
      <c r="E5" s="205"/>
      <c r="F5" s="205"/>
      <c r="G5" s="205"/>
      <c r="H5" s="205"/>
      <c r="I5" s="204"/>
      <c r="J5" s="204"/>
      <c r="K5" s="205"/>
      <c r="L5" s="206" t="s">
        <v>294</v>
      </c>
    </row>
    <row r="6" spans="1:12" ht="12.75" customHeight="1">
      <c r="A6" s="207"/>
      <c r="B6" s="207"/>
      <c r="C6" s="207"/>
      <c r="D6" s="270" t="s">
        <v>248</v>
      </c>
      <c r="E6" s="271"/>
      <c r="F6" s="271"/>
      <c r="G6" s="271"/>
      <c r="H6" s="272"/>
      <c r="I6" s="262" t="s">
        <v>249</v>
      </c>
      <c r="J6" s="263"/>
      <c r="K6" s="207"/>
      <c r="L6" s="207"/>
    </row>
    <row r="7" spans="1:12">
      <c r="A7" s="208"/>
      <c r="B7" s="209" t="s">
        <v>250</v>
      </c>
      <c r="C7" s="210" t="s">
        <v>251</v>
      </c>
      <c r="D7" s="266" t="s">
        <v>252</v>
      </c>
      <c r="E7" s="211"/>
      <c r="F7" s="211" t="s">
        <v>253</v>
      </c>
      <c r="G7" s="211" t="s">
        <v>253</v>
      </c>
      <c r="H7" s="211"/>
      <c r="I7" s="264"/>
      <c r="J7" s="265"/>
      <c r="K7" s="209" t="s">
        <v>6</v>
      </c>
      <c r="L7" s="209" t="s">
        <v>254</v>
      </c>
    </row>
    <row r="8" spans="1:12">
      <c r="A8" s="208" t="s">
        <v>199</v>
      </c>
      <c r="B8" s="209" t="s">
        <v>255</v>
      </c>
      <c r="C8" s="210" t="s">
        <v>256</v>
      </c>
      <c r="D8" s="267"/>
      <c r="E8" s="209" t="s">
        <v>257</v>
      </c>
      <c r="F8" s="209" t="s">
        <v>258</v>
      </c>
      <c r="G8" s="209" t="s">
        <v>259</v>
      </c>
      <c r="H8" s="209" t="s">
        <v>260</v>
      </c>
      <c r="I8" s="211" t="s">
        <v>261</v>
      </c>
      <c r="J8" s="211" t="s">
        <v>262</v>
      </c>
      <c r="K8" s="212" t="s">
        <v>263</v>
      </c>
      <c r="L8" s="209" t="s">
        <v>264</v>
      </c>
    </row>
    <row r="9" spans="1:12">
      <c r="A9" s="208"/>
      <c r="B9" s="209"/>
      <c r="C9" s="210" t="s">
        <v>265</v>
      </c>
      <c r="D9" s="267"/>
      <c r="E9" s="209" t="s">
        <v>266</v>
      </c>
      <c r="F9" s="209" t="s">
        <v>267</v>
      </c>
      <c r="G9" s="209" t="s">
        <v>268</v>
      </c>
      <c r="H9" s="209" t="s">
        <v>266</v>
      </c>
      <c r="I9" s="209" t="s">
        <v>269</v>
      </c>
      <c r="J9" s="209" t="s">
        <v>270</v>
      </c>
      <c r="K9" s="212" t="s">
        <v>271</v>
      </c>
      <c r="L9" s="209" t="s">
        <v>255</v>
      </c>
    </row>
    <row r="10" spans="1:12">
      <c r="A10" s="213"/>
      <c r="B10" s="214"/>
      <c r="C10" s="215"/>
      <c r="D10" s="268"/>
      <c r="E10" s="214"/>
      <c r="F10" s="214" t="s">
        <v>272</v>
      </c>
      <c r="G10" s="214" t="s">
        <v>273</v>
      </c>
      <c r="H10" s="214"/>
      <c r="I10" s="214" t="s">
        <v>263</v>
      </c>
      <c r="J10" s="214"/>
      <c r="K10" s="216"/>
      <c r="L10" s="214"/>
    </row>
    <row r="11" spans="1:12">
      <c r="A11" s="217" t="s">
        <v>10</v>
      </c>
      <c r="B11" s="217">
        <v>1</v>
      </c>
      <c r="C11" s="217">
        <v>2</v>
      </c>
      <c r="D11" s="218">
        <v>3</v>
      </c>
      <c r="E11" s="218">
        <v>4</v>
      </c>
      <c r="F11" s="218">
        <v>5</v>
      </c>
      <c r="G11" s="218">
        <v>6</v>
      </c>
      <c r="H11" s="218">
        <v>7</v>
      </c>
      <c r="I11" s="218">
        <v>8</v>
      </c>
      <c r="J11" s="218">
        <v>9</v>
      </c>
      <c r="K11" s="217">
        <v>10</v>
      </c>
      <c r="L11" s="217">
        <v>11</v>
      </c>
    </row>
    <row r="12" spans="1:12">
      <c r="A12" s="219" t="s">
        <v>274</v>
      </c>
      <c r="B12" s="220">
        <v>487</v>
      </c>
      <c r="C12" s="221"/>
      <c r="D12" s="222">
        <v>584</v>
      </c>
      <c r="E12" s="220">
        <v>418</v>
      </c>
      <c r="F12" s="223"/>
      <c r="G12" s="223"/>
      <c r="H12" s="224">
        <v>-3552</v>
      </c>
      <c r="I12" s="223"/>
      <c r="J12" s="220">
        <v>-1215</v>
      </c>
      <c r="K12" s="220"/>
      <c r="L12" s="220">
        <f t="shared" ref="L12:L18" si="0">SUM(B12:K12)</f>
        <v>-3278</v>
      </c>
    </row>
    <row r="13" spans="1:12">
      <c r="A13" s="219" t="s">
        <v>275</v>
      </c>
      <c r="B13" s="225"/>
      <c r="C13" s="225"/>
      <c r="D13" s="226"/>
      <c r="E13" s="227"/>
      <c r="F13" s="228"/>
      <c r="G13" s="228"/>
      <c r="H13" s="229"/>
      <c r="I13" s="228"/>
      <c r="J13" s="227"/>
      <c r="K13" s="220"/>
      <c r="L13" s="227">
        <f t="shared" si="0"/>
        <v>0</v>
      </c>
    </row>
    <row r="14" spans="1:12">
      <c r="A14" s="219" t="s">
        <v>276</v>
      </c>
      <c r="B14" s="220"/>
      <c r="C14" s="221"/>
      <c r="D14" s="222"/>
      <c r="E14" s="224"/>
      <c r="F14" s="223"/>
      <c r="G14" s="223"/>
      <c r="H14" s="224"/>
      <c r="I14" s="224"/>
      <c r="J14" s="224"/>
      <c r="K14" s="221"/>
      <c r="L14" s="220">
        <f>SUM(B14:K14)</f>
        <v>0</v>
      </c>
    </row>
    <row r="15" spans="1:12" ht="22.5">
      <c r="A15" s="230" t="s">
        <v>277</v>
      </c>
      <c r="B15" s="220">
        <v>487</v>
      </c>
      <c r="C15" s="221"/>
      <c r="D15" s="222">
        <v>584</v>
      </c>
      <c r="E15" s="220">
        <v>418</v>
      </c>
      <c r="F15" s="223"/>
      <c r="G15" s="223"/>
      <c r="H15" s="224">
        <f>H12</f>
        <v>-3552</v>
      </c>
      <c r="I15" s="224"/>
      <c r="J15" s="224">
        <f>J12</f>
        <v>-1215</v>
      </c>
      <c r="K15" s="224"/>
      <c r="L15" s="220">
        <f t="shared" si="0"/>
        <v>-3278</v>
      </c>
    </row>
    <row r="16" spans="1:12">
      <c r="A16" s="219" t="s">
        <v>278</v>
      </c>
      <c r="B16" s="220"/>
      <c r="C16" s="221"/>
      <c r="D16" s="222"/>
      <c r="E16" s="224"/>
      <c r="F16" s="223"/>
      <c r="G16" s="223"/>
      <c r="H16" s="224"/>
      <c r="I16" s="224"/>
      <c r="J16" s="224"/>
      <c r="K16" s="221"/>
      <c r="L16" s="220"/>
    </row>
    <row r="17" spans="1:12">
      <c r="A17" s="219" t="s">
        <v>279</v>
      </c>
      <c r="B17" s="220"/>
      <c r="C17" s="221"/>
      <c r="D17" s="223"/>
      <c r="E17" s="224"/>
      <c r="F17" s="223"/>
      <c r="G17" s="223"/>
      <c r="H17" s="224"/>
      <c r="I17" s="224"/>
      <c r="J17" s="224"/>
      <c r="K17" s="221"/>
      <c r="L17" s="220"/>
    </row>
    <row r="18" spans="1:12">
      <c r="A18" s="219" t="s">
        <v>280</v>
      </c>
      <c r="B18" s="225"/>
      <c r="C18" s="225"/>
      <c r="D18" s="231"/>
      <c r="E18" s="228"/>
      <c r="F18" s="228"/>
      <c r="G18" s="228"/>
      <c r="H18" s="228"/>
      <c r="I18" s="228"/>
      <c r="J18" s="228"/>
      <c r="K18" s="225"/>
      <c r="L18" s="229">
        <f t="shared" si="0"/>
        <v>0</v>
      </c>
    </row>
    <row r="19" spans="1:12">
      <c r="A19" s="219" t="s">
        <v>281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2">
        <v>-875</v>
      </c>
      <c r="L19" s="232">
        <f t="shared" ref="L19:L28" si="1">SUM(B19:K19)</f>
        <v>-875</v>
      </c>
    </row>
    <row r="20" spans="1:12">
      <c r="A20" s="219" t="s">
        <v>282</v>
      </c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>
        <f t="shared" si="1"/>
        <v>0</v>
      </c>
    </row>
    <row r="21" spans="1:12">
      <c r="A21" s="219" t="s">
        <v>283</v>
      </c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>
        <f t="shared" si="1"/>
        <v>0</v>
      </c>
    </row>
    <row r="22" spans="1:12">
      <c r="A22" s="219" t="s">
        <v>284</v>
      </c>
      <c r="B22" s="231"/>
      <c r="C22" s="231"/>
      <c r="D22" s="231"/>
      <c r="E22" s="231"/>
      <c r="F22" s="231"/>
      <c r="G22" s="231"/>
      <c r="H22" s="231"/>
      <c r="I22" s="231"/>
      <c r="J22" s="231"/>
      <c r="K22" s="232"/>
      <c r="L22" s="231">
        <f t="shared" si="1"/>
        <v>0</v>
      </c>
    </row>
    <row r="23" spans="1:12">
      <c r="A23" s="219" t="s">
        <v>285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>
        <f t="shared" si="1"/>
        <v>0</v>
      </c>
    </row>
    <row r="24" spans="1:12">
      <c r="A24" s="219" t="s">
        <v>286</v>
      </c>
      <c r="B24" s="231"/>
      <c r="C24" s="231"/>
      <c r="D24" s="231">
        <v>4</v>
      </c>
      <c r="E24" s="231"/>
      <c r="F24" s="231"/>
      <c r="G24" s="231"/>
      <c r="H24" s="231">
        <v>-4</v>
      </c>
      <c r="I24" s="231"/>
      <c r="J24" s="231"/>
      <c r="K24" s="231"/>
      <c r="L24" s="231">
        <f t="shared" si="1"/>
        <v>0</v>
      </c>
    </row>
    <row r="25" spans="1:12">
      <c r="A25" s="219" t="s">
        <v>280</v>
      </c>
      <c r="B25" s="231"/>
      <c r="C25" s="231"/>
      <c r="D25" s="231"/>
      <c r="E25" s="231"/>
      <c r="F25" s="231"/>
      <c r="G25" s="231"/>
      <c r="H25" s="231"/>
      <c r="I25" s="231"/>
      <c r="J25" s="231"/>
      <c r="K25" s="231"/>
      <c r="L25" s="231">
        <f t="shared" si="1"/>
        <v>0</v>
      </c>
    </row>
    <row r="26" spans="1:12" ht="25.5" customHeight="1">
      <c r="A26" s="219" t="s">
        <v>287</v>
      </c>
      <c r="B26" s="231"/>
      <c r="C26" s="231"/>
      <c r="D26" s="231">
        <v>-20</v>
      </c>
      <c r="E26" s="231"/>
      <c r="F26" s="231"/>
      <c r="G26" s="231"/>
      <c r="H26" s="233"/>
      <c r="I26" s="231"/>
      <c r="J26" s="231"/>
      <c r="K26" s="231"/>
      <c r="L26" s="231">
        <f t="shared" si="1"/>
        <v>-20</v>
      </c>
    </row>
    <row r="27" spans="1:12">
      <c r="A27" s="219" t="s">
        <v>288</v>
      </c>
      <c r="B27" s="227">
        <f>B15</f>
        <v>487</v>
      </c>
      <c r="C27" s="227">
        <f>C15</f>
        <v>0</v>
      </c>
      <c r="D27" s="227">
        <f>D15+D16+D19+D20+D22+D23+D26</f>
        <v>564</v>
      </c>
      <c r="E27" s="227">
        <f t="shared" ref="E27:K27" si="2">E15+E16+E19+E20+E22+E23+E26</f>
        <v>418</v>
      </c>
      <c r="F27" s="227">
        <f t="shared" si="2"/>
        <v>0</v>
      </c>
      <c r="G27" s="227">
        <f t="shared" si="2"/>
        <v>0</v>
      </c>
      <c r="H27" s="227">
        <f t="shared" si="2"/>
        <v>-3552</v>
      </c>
      <c r="I27" s="227">
        <f t="shared" si="2"/>
        <v>0</v>
      </c>
      <c r="J27" s="227">
        <f t="shared" si="2"/>
        <v>-1215</v>
      </c>
      <c r="K27" s="227">
        <f t="shared" si="2"/>
        <v>-875</v>
      </c>
      <c r="L27" s="227">
        <f>L15+L16+L19+L20+L22+L23+L26</f>
        <v>-4173</v>
      </c>
    </row>
    <row r="28" spans="1:12" ht="22.5">
      <c r="A28" s="230" t="s">
        <v>289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31">
        <f t="shared" si="1"/>
        <v>0</v>
      </c>
    </row>
    <row r="29" spans="1:12" ht="22.5">
      <c r="A29" s="230" t="s">
        <v>290</v>
      </c>
      <c r="B29" s="227">
        <f>B27+B28</f>
        <v>487</v>
      </c>
      <c r="C29" s="227">
        <f t="shared" ref="C29:K29" si="3">C27+C28</f>
        <v>0</v>
      </c>
      <c r="D29" s="227">
        <f t="shared" si="3"/>
        <v>564</v>
      </c>
      <c r="E29" s="227">
        <f t="shared" si="3"/>
        <v>418</v>
      </c>
      <c r="F29" s="227">
        <f t="shared" si="3"/>
        <v>0</v>
      </c>
      <c r="G29" s="227">
        <f t="shared" si="3"/>
        <v>0</v>
      </c>
      <c r="H29" s="227">
        <f t="shared" si="3"/>
        <v>-3552</v>
      </c>
      <c r="I29" s="227">
        <f t="shared" si="3"/>
        <v>0</v>
      </c>
      <c r="J29" s="227">
        <f t="shared" si="3"/>
        <v>-1215</v>
      </c>
      <c r="K29" s="227">
        <f t="shared" si="3"/>
        <v>-875</v>
      </c>
      <c r="L29" s="227">
        <f>SUM(L27:L28)</f>
        <v>-4173</v>
      </c>
    </row>
    <row r="30" spans="1:12">
      <c r="A30" s="235"/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4"/>
    </row>
    <row r="31" spans="1:12">
      <c r="A31" s="236">
        <v>43181</v>
      </c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</row>
    <row r="32" spans="1:12">
      <c r="A32" s="123" t="s">
        <v>200</v>
      </c>
      <c r="B32" s="245" t="s">
        <v>201</v>
      </c>
      <c r="C32" s="245"/>
      <c r="D32" s="64"/>
    </row>
    <row r="33" spans="1:4">
      <c r="A33" s="124" t="s">
        <v>240</v>
      </c>
      <c r="B33" s="64"/>
      <c r="C33" s="125" t="s">
        <v>241</v>
      </c>
      <c r="D33" s="64"/>
    </row>
    <row r="34" spans="1:4">
      <c r="B34" s="64"/>
      <c r="C34" s="65"/>
      <c r="D34" s="64"/>
    </row>
  </sheetData>
  <mergeCells count="6">
    <mergeCell ref="I6:J7"/>
    <mergeCell ref="D7:D10"/>
    <mergeCell ref="B32:C32"/>
    <mergeCell ref="A3:F3"/>
    <mergeCell ref="A4:F4"/>
    <mergeCell ref="D6:H6"/>
  </mergeCells>
  <phoneticPr fontId="6" type="noConversion"/>
  <pageMargins left="0.8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tabSelected="1" workbookViewId="0">
      <selection activeCell="B29" sqref="B29"/>
    </sheetView>
  </sheetViews>
  <sheetFormatPr defaultRowHeight="12.75"/>
  <cols>
    <col min="1" max="1" width="38.7109375" style="31" customWidth="1"/>
    <col min="2" max="2" width="12.5703125" style="18" customWidth="1"/>
    <col min="3" max="3" width="9.5703125" style="18" customWidth="1"/>
    <col min="4" max="4" width="8" style="18" customWidth="1"/>
    <col min="5" max="5" width="12.140625" style="61" customWidth="1"/>
    <col min="6" max="6" width="9.85546875" style="61" customWidth="1"/>
    <col min="7" max="7" width="9.140625" style="61"/>
    <col min="8" max="16384" width="9.140625" style="18"/>
  </cols>
  <sheetData>
    <row r="1" spans="1:7" s="63" customFormat="1" ht="15.75">
      <c r="A1" s="19" t="s">
        <v>202</v>
      </c>
      <c r="B1" s="20"/>
      <c r="C1" s="20"/>
      <c r="D1" s="20"/>
      <c r="E1" s="20"/>
      <c r="F1" s="20"/>
      <c r="G1" s="20"/>
    </row>
    <row r="2" spans="1:7" s="63" customFormat="1" ht="15.75">
      <c r="A2" s="19" t="s">
        <v>292</v>
      </c>
      <c r="B2" s="20"/>
      <c r="C2" s="20"/>
      <c r="D2" s="20"/>
      <c r="E2" s="20"/>
      <c r="F2" s="20"/>
      <c r="G2" s="20"/>
    </row>
    <row r="3" spans="1:7" s="63" customFormat="1" ht="18" customHeight="1">
      <c r="A3" s="273" t="s">
        <v>291</v>
      </c>
      <c r="B3" s="273"/>
      <c r="C3" s="273"/>
      <c r="D3" s="273"/>
      <c r="E3" s="273"/>
      <c r="F3" s="273"/>
      <c r="G3" s="273"/>
    </row>
    <row r="4" spans="1:7" ht="15.75">
      <c r="A4" s="62"/>
      <c r="B4" s="62"/>
      <c r="C4" s="62"/>
      <c r="D4" s="62"/>
      <c r="E4" s="62"/>
      <c r="F4" s="62"/>
      <c r="G4" s="62"/>
    </row>
    <row r="5" spans="1:7">
      <c r="A5" s="33"/>
      <c r="B5" s="34"/>
      <c r="C5" s="34"/>
      <c r="D5" s="34"/>
      <c r="E5" s="34"/>
      <c r="F5" s="34"/>
      <c r="G5" s="35" t="s">
        <v>203</v>
      </c>
    </row>
    <row r="6" spans="1:7">
      <c r="A6" s="277" t="s">
        <v>235</v>
      </c>
      <c r="B6" s="274" t="s">
        <v>204</v>
      </c>
      <c r="C6" s="275"/>
      <c r="D6" s="276"/>
      <c r="E6" s="274" t="s">
        <v>205</v>
      </c>
      <c r="F6" s="275"/>
      <c r="G6" s="276"/>
    </row>
    <row r="7" spans="1:7" s="31" customFormat="1" ht="25.5">
      <c r="A7" s="278"/>
      <c r="B7" s="36" t="s">
        <v>232</v>
      </c>
      <c r="C7" s="36" t="s">
        <v>233</v>
      </c>
      <c r="D7" s="36" t="s">
        <v>234</v>
      </c>
      <c r="E7" s="36" t="s">
        <v>232</v>
      </c>
      <c r="F7" s="36" t="s">
        <v>233</v>
      </c>
      <c r="G7" s="36" t="s">
        <v>234</v>
      </c>
    </row>
    <row r="8" spans="1:7">
      <c r="A8" s="37" t="s">
        <v>10</v>
      </c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</row>
    <row r="9" spans="1:7" ht="25.5">
      <c r="A9" s="39" t="s">
        <v>206</v>
      </c>
      <c r="B9" s="40"/>
      <c r="C9" s="40"/>
      <c r="D9" s="40"/>
      <c r="E9" s="40"/>
      <c r="F9" s="40"/>
      <c r="G9" s="40"/>
    </row>
    <row r="10" spans="1:7" ht="25.5">
      <c r="A10" s="41" t="s">
        <v>207</v>
      </c>
      <c r="B10" s="42">
        <v>16935</v>
      </c>
      <c r="C10" s="42">
        <v>10462</v>
      </c>
      <c r="D10" s="43">
        <f t="shared" ref="D10:D17" si="0">B10-C10</f>
        <v>6473</v>
      </c>
      <c r="E10" s="42">
        <v>16451</v>
      </c>
      <c r="F10" s="42">
        <v>11130</v>
      </c>
      <c r="G10" s="43">
        <f t="shared" ref="G10:G17" si="1">E10-F10</f>
        <v>5321</v>
      </c>
    </row>
    <row r="11" spans="1:7" ht="25.5">
      <c r="A11" s="41" t="s">
        <v>208</v>
      </c>
      <c r="B11" s="44"/>
      <c r="C11" s="44">
        <v>6299</v>
      </c>
      <c r="D11" s="43">
        <f t="shared" si="0"/>
        <v>-6299</v>
      </c>
      <c r="E11" s="44"/>
      <c r="F11" s="44">
        <v>5261</v>
      </c>
      <c r="G11" s="43">
        <f t="shared" si="1"/>
        <v>-5261</v>
      </c>
    </row>
    <row r="12" spans="1:7" ht="25.5">
      <c r="A12" s="41" t="s">
        <v>219</v>
      </c>
      <c r="B12" s="44">
        <v>29</v>
      </c>
      <c r="C12" s="44">
        <v>1</v>
      </c>
      <c r="D12" s="45">
        <f t="shared" si="0"/>
        <v>28</v>
      </c>
      <c r="E12" s="44">
        <v>16</v>
      </c>
      <c r="F12" s="44">
        <v>0</v>
      </c>
      <c r="G12" s="45">
        <f t="shared" si="1"/>
        <v>16</v>
      </c>
    </row>
    <row r="13" spans="1:7">
      <c r="A13" s="39" t="s">
        <v>209</v>
      </c>
      <c r="B13" s="46"/>
      <c r="C13" s="44"/>
      <c r="D13" s="45"/>
      <c r="E13" s="46"/>
      <c r="F13" s="44"/>
      <c r="G13" s="45"/>
    </row>
    <row r="14" spans="1:7">
      <c r="A14" s="47" t="s">
        <v>210</v>
      </c>
      <c r="B14" s="48"/>
      <c r="C14" s="44"/>
      <c r="D14" s="45"/>
      <c r="E14" s="48"/>
      <c r="F14" s="44"/>
      <c r="G14" s="45"/>
    </row>
    <row r="15" spans="1:7" ht="25.5">
      <c r="A15" s="39" t="s">
        <v>211</v>
      </c>
      <c r="B15" s="44"/>
      <c r="C15" s="44"/>
      <c r="D15" s="45"/>
      <c r="E15" s="44"/>
      <c r="F15" s="44"/>
      <c r="G15" s="45"/>
    </row>
    <row r="16" spans="1:7">
      <c r="A16" s="39" t="s">
        <v>212</v>
      </c>
      <c r="B16" s="44"/>
      <c r="C16" s="44"/>
      <c r="D16" s="45"/>
      <c r="E16" s="44"/>
      <c r="F16" s="44">
        <v>3</v>
      </c>
      <c r="G16" s="45">
        <v>-3</v>
      </c>
    </row>
    <row r="17" spans="1:7" ht="25.5">
      <c r="A17" s="39" t="s">
        <v>220</v>
      </c>
      <c r="B17" s="44">
        <v>7</v>
      </c>
      <c r="C17" s="44">
        <v>17</v>
      </c>
      <c r="D17" s="45">
        <f t="shared" si="0"/>
        <v>-10</v>
      </c>
      <c r="E17" s="44"/>
      <c r="F17" s="44">
        <v>18</v>
      </c>
      <c r="G17" s="45">
        <f t="shared" si="1"/>
        <v>-18</v>
      </c>
    </row>
    <row r="18" spans="1:7">
      <c r="A18" s="39" t="s">
        <v>213</v>
      </c>
      <c r="B18" s="49">
        <f t="shared" ref="B18:G18" si="2">SUM(B10:B17)</f>
        <v>16971</v>
      </c>
      <c r="C18" s="49">
        <f t="shared" si="2"/>
        <v>16779</v>
      </c>
      <c r="D18" s="50">
        <f t="shared" si="2"/>
        <v>192</v>
      </c>
      <c r="E18" s="49">
        <f t="shared" si="2"/>
        <v>16467</v>
      </c>
      <c r="F18" s="49">
        <f t="shared" si="2"/>
        <v>16412</v>
      </c>
      <c r="G18" s="50">
        <f t="shared" si="2"/>
        <v>55</v>
      </c>
    </row>
    <row r="19" spans="1:7" ht="25.5">
      <c r="A19" s="39" t="s">
        <v>214</v>
      </c>
      <c r="B19" s="49"/>
      <c r="C19" s="49"/>
      <c r="D19" s="49"/>
      <c r="E19" s="49"/>
      <c r="F19" s="49"/>
      <c r="G19" s="49"/>
    </row>
    <row r="20" spans="1:7" ht="25.5">
      <c r="A20" s="51" t="s">
        <v>236</v>
      </c>
      <c r="B20" s="52"/>
      <c r="C20" s="53"/>
      <c r="D20" s="54">
        <f>B20-C20</f>
        <v>0</v>
      </c>
      <c r="E20" s="53"/>
      <c r="F20" s="55"/>
      <c r="G20" s="54">
        <f>E20-F20</f>
        <v>0</v>
      </c>
    </row>
    <row r="21" spans="1:7">
      <c r="A21" s="51" t="s">
        <v>237</v>
      </c>
      <c r="B21" s="52"/>
      <c r="C21" s="53">
        <v>162</v>
      </c>
      <c r="D21" s="54">
        <f>B21-C21</f>
        <v>-162</v>
      </c>
      <c r="E21" s="53"/>
      <c r="F21" s="55">
        <v>32</v>
      </c>
      <c r="G21" s="54">
        <v>-32</v>
      </c>
    </row>
    <row r="22" spans="1:7">
      <c r="A22" s="39" t="s">
        <v>215</v>
      </c>
      <c r="B22" s="56"/>
      <c r="C22" s="56">
        <f>SUM(C20:C21)</f>
        <v>162</v>
      </c>
      <c r="D22" s="56">
        <f>SUM(D20:D21)</f>
        <v>-162</v>
      </c>
      <c r="E22" s="56"/>
      <c r="F22" s="56">
        <f>SUM(F20:F21)</f>
        <v>32</v>
      </c>
      <c r="G22" s="56">
        <f>SUM(G20:G21)</f>
        <v>-32</v>
      </c>
    </row>
    <row r="23" spans="1:7" ht="25.5">
      <c r="A23" s="41" t="s">
        <v>216</v>
      </c>
      <c r="B23" s="57">
        <v>2</v>
      </c>
      <c r="C23" s="57">
        <v>9</v>
      </c>
      <c r="D23" s="56">
        <v>-7</v>
      </c>
      <c r="E23" s="57">
        <v>1</v>
      </c>
      <c r="F23" s="57">
        <v>7</v>
      </c>
      <c r="G23" s="56">
        <v>-5</v>
      </c>
    </row>
    <row r="24" spans="1:7" ht="25.5">
      <c r="A24" s="41" t="s">
        <v>223</v>
      </c>
      <c r="B24" s="58">
        <f t="shared" ref="B24:G24" si="3">B18+B22+B23</f>
        <v>16973</v>
      </c>
      <c r="C24" s="58">
        <f t="shared" si="3"/>
        <v>16950</v>
      </c>
      <c r="D24" s="58">
        <f t="shared" si="3"/>
        <v>23</v>
      </c>
      <c r="E24" s="58">
        <f t="shared" si="3"/>
        <v>16468</v>
      </c>
      <c r="F24" s="58">
        <f t="shared" si="3"/>
        <v>16451</v>
      </c>
      <c r="G24" s="58">
        <f t="shared" si="3"/>
        <v>18</v>
      </c>
    </row>
    <row r="25" spans="1:7">
      <c r="A25" s="39" t="s">
        <v>217</v>
      </c>
      <c r="B25" s="49"/>
      <c r="C25" s="49"/>
      <c r="D25" s="59">
        <v>67</v>
      </c>
      <c r="E25" s="49"/>
      <c r="F25" s="49"/>
      <c r="G25" s="59">
        <v>43</v>
      </c>
    </row>
    <row r="26" spans="1:7">
      <c r="A26" s="39" t="s">
        <v>218</v>
      </c>
      <c r="B26" s="49"/>
      <c r="C26" s="49"/>
      <c r="D26" s="50">
        <f>D25+D24</f>
        <v>90</v>
      </c>
      <c r="E26" s="49"/>
      <c r="F26" s="49"/>
      <c r="G26" s="50">
        <f>G25+G24</f>
        <v>61</v>
      </c>
    </row>
    <row r="27" spans="1:7">
      <c r="A27" s="60"/>
      <c r="B27" s="24"/>
      <c r="C27" s="24"/>
      <c r="D27" s="24"/>
      <c r="E27" s="24"/>
      <c r="F27" s="24"/>
      <c r="G27" s="24"/>
    </row>
    <row r="28" spans="1:7">
      <c r="A28" s="21">
        <f ca="1">NOW()</f>
        <v>43213.680377777775</v>
      </c>
      <c r="B28" s="22"/>
      <c r="C28" s="23"/>
      <c r="D28" s="23"/>
      <c r="E28" s="24"/>
      <c r="F28" s="24"/>
      <c r="G28" s="24"/>
    </row>
    <row r="29" spans="1:7">
      <c r="A29" s="25"/>
      <c r="B29" s="26"/>
      <c r="C29" s="27" t="s">
        <v>64</v>
      </c>
      <c r="D29" s="27" t="s">
        <v>64</v>
      </c>
      <c r="E29" s="24"/>
      <c r="F29" s="24"/>
      <c r="G29" s="24"/>
    </row>
    <row r="30" spans="1:7">
      <c r="A30" s="28" t="s">
        <v>221</v>
      </c>
      <c r="C30" s="29" t="s">
        <v>222</v>
      </c>
      <c r="D30" s="30"/>
      <c r="E30" s="23"/>
      <c r="F30" s="24"/>
      <c r="G30" s="24"/>
    </row>
    <row r="31" spans="1:7">
      <c r="A31" s="32" t="s">
        <v>246</v>
      </c>
      <c r="D31" s="18" t="s">
        <v>241</v>
      </c>
      <c r="E31" s="18"/>
      <c r="F31" s="24"/>
      <c r="G31" s="24"/>
    </row>
    <row r="32" spans="1:7">
      <c r="E32" s="18"/>
      <c r="F32" s="18"/>
      <c r="G32" s="18"/>
    </row>
  </sheetData>
  <mergeCells count="4">
    <mergeCell ref="A3:G3"/>
    <mergeCell ref="B6:D6"/>
    <mergeCell ref="E6:G6"/>
    <mergeCell ref="A6:A7"/>
  </mergeCells>
  <phoneticPr fontId="6" type="noConversion"/>
  <conditionalFormatting sqref="D26 G26 D10:D18 B22:C22 E22:F22 G20:G23 D20:D23 G10:G18">
    <cfRule type="cellIs" dxfId="0" priority="4" stopIfTrue="1" operator="greaterThanOrEqual">
      <formula>0</formula>
    </cfRule>
  </conditionalFormatting>
  <pageMargins left="0.55000000000000004" right="0.26" top="1" bottom="1" header="0.5" footer="0.5"/>
  <pageSetup paperSize="9" scale="9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OPR</vt:lpstr>
      <vt:lpstr>Balans</vt:lpstr>
      <vt:lpstr>OSK</vt:lpstr>
      <vt:lpstr>OPP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2018-03-24T11:39:23Z</cp:lastPrinted>
  <dcterms:created xsi:type="dcterms:W3CDTF">1996-10-14T23:33:28Z</dcterms:created>
  <dcterms:modified xsi:type="dcterms:W3CDTF">2018-04-23T13:21:16Z</dcterms:modified>
</cp:coreProperties>
</file>