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0" windowWidth="10815" windowHeight="9765" tabRatio="919" activeTab="4"/>
  </bookViews>
  <sheets>
    <sheet name="cover" sheetId="25" r:id="rId1"/>
    <sheet name="IS" sheetId="24" r:id="rId2"/>
    <sheet name="BS" sheetId="19" r:id="rId3"/>
    <sheet name="EQS" sheetId="27" r:id="rId4"/>
    <sheet name="CFS" sheetId="26" r:id="rId5"/>
  </sheets>
  <definedNames>
    <definedName name="_Hlk317861573" localSheetId="2">BS!$A$22</definedName>
    <definedName name="AS2DocOpenMode" hidden="1">"AS2DocumentEdit"</definedName>
    <definedName name="_xlnm.Print_Area" localSheetId="2">BS!$A$1:$G$44</definedName>
    <definedName name="_xlnm.Print_Area" localSheetId="4">CFS!$A$1:$E$44</definedName>
    <definedName name="_xlnm.Print_Titles" localSheetId="2">BS!$1:$3</definedName>
    <definedName name="_xlnm.Print_Titles" localSheetId="1">IS!$1:$2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0C92A18C_82C1_43C8_B8D2_6F7E21DEB0D9_.wvu.Cols" localSheetId="4" hidden="1">CFS!$I:$IV</definedName>
    <definedName name="Z_0C92A18C_82C1_43C8_B8D2_6F7E21DEB0D9_.wvu.Cols" localSheetId="3" hidden="1">EQS!#REF!</definedName>
    <definedName name="Z_0C92A18C_82C1_43C8_B8D2_6F7E21DEB0D9_.wvu.Rows" localSheetId="4" hidden="1">CFS!$45:$65541</definedName>
    <definedName name="Z_2BD2C2C3_AF9C_11D6_9CEF_00D009775214_.wvu.Cols" localSheetId="4" hidden="1">CFS!$I:$IV</definedName>
    <definedName name="Z_2BD2C2C3_AF9C_11D6_9CEF_00D009775214_.wvu.Cols" localSheetId="3" hidden="1">EQS!#REF!</definedName>
    <definedName name="Z_2BD2C2C3_AF9C_11D6_9CEF_00D009775214_.wvu.PrintArea" localSheetId="4" hidden="1">CFS!$A$1:$H$22</definedName>
    <definedName name="Z_2BD2C2C3_AF9C_11D6_9CEF_00D009775214_.wvu.Rows" localSheetId="4" hidden="1">CFS!$45:$65541</definedName>
    <definedName name="Z_3DF3D3DF_0C20_498D_AC7F_CE0D39724717_.wvu.Cols" localSheetId="4" hidden="1">CFS!$I:$IV</definedName>
    <definedName name="Z_3DF3D3DF_0C20_498D_AC7F_CE0D39724717_.wvu.Cols" localSheetId="3" hidden="1">EQS!#REF!</definedName>
    <definedName name="Z_3DF3D3DF_0C20_498D_AC7F_CE0D39724717_.wvu.Rows" localSheetId="4" hidden="1">CFS!$45:$65541,CFS!$38:$38</definedName>
    <definedName name="Z_92AC9888_5B7E_11D6_9CEE_00D009757B57_.wvu.Cols" localSheetId="4" hidden="1">CFS!$J:$M</definedName>
    <definedName name="Z_9656BBF7_C4A3_41EC_B0C6_A21B380E3C2F_.wvu.Cols" localSheetId="4" hidden="1">CFS!$J:$M</definedName>
    <definedName name="Z_9656BBF7_C4A3_41EC_B0C6_A21B380E3C2F_.wvu.Cols" localSheetId="3" hidden="1">EQS!#REF!</definedName>
    <definedName name="Z_9656BBF7_C4A3_41EC_B0C6_A21B380E3C2F_.wvu.PrintArea" localSheetId="3" hidden="1">EQS!$A$1:$I$21</definedName>
    <definedName name="Z_9656BBF7_C4A3_41EC_B0C6_A21B380E3C2F_.wvu.Rows" localSheetId="4" hidden="1">CFS!$45:$65541,CFS!$38:$38</definedName>
  </definedNames>
  <calcPr calcId="145621"/>
</workbook>
</file>

<file path=xl/calcChain.xml><?xml version="1.0" encoding="utf-8"?>
<calcChain xmlns="http://schemas.openxmlformats.org/spreadsheetml/2006/main">
  <c r="G26" i="19" l="1"/>
  <c r="G13" i="24"/>
  <c r="G19" i="24" s="1"/>
  <c r="G22" i="24" s="1"/>
  <c r="G26" i="24" s="1"/>
  <c r="G33" i="19"/>
  <c r="G16" i="19"/>
  <c r="G5" i="19"/>
  <c r="G5" i="26" s="1"/>
  <c r="G32" i="26"/>
  <c r="G21" i="26"/>
  <c r="G16" i="26"/>
  <c r="D21" i="26"/>
  <c r="I20" i="27"/>
  <c r="E14" i="27"/>
  <c r="G35" i="19" l="1"/>
  <c r="G34" i="26"/>
  <c r="G36" i="26" s="1"/>
  <c r="G36" i="19"/>
  <c r="D32" i="26"/>
  <c r="D5" i="19" l="1"/>
  <c r="D5" i="26" s="1"/>
  <c r="E23" i="27"/>
  <c r="E26" i="27" s="1"/>
  <c r="A3" i="26" l="1"/>
  <c r="E17" i="27"/>
  <c r="D16" i="26" l="1"/>
  <c r="F35" i="26"/>
  <c r="G17" i="27"/>
  <c r="I17" i="27" s="1"/>
  <c r="I15" i="27"/>
  <c r="I14" i="27"/>
  <c r="I12" i="27"/>
  <c r="I11" i="27"/>
  <c r="D26" i="19"/>
  <c r="D33" i="19"/>
  <c r="D16" i="19"/>
  <c r="D13" i="24"/>
  <c r="G26" i="27"/>
  <c r="I26" i="27" s="1"/>
  <c r="I24" i="27"/>
  <c r="I21" i="27"/>
  <c r="I19" i="27"/>
  <c r="J8" i="26"/>
  <c r="K8" i="26"/>
  <c r="J13" i="26"/>
  <c r="D19" i="24" l="1"/>
  <c r="D34" i="26"/>
  <c r="D36" i="26" s="1"/>
  <c r="I23" i="27"/>
  <c r="D35" i="19"/>
  <c r="D36" i="19" s="1"/>
  <c r="D22" i="24" l="1"/>
  <c r="D26" i="24" s="1"/>
</calcChain>
</file>

<file path=xl/sharedStrings.xml><?xml version="1.0" encoding="utf-8"?>
<sst xmlns="http://schemas.openxmlformats.org/spreadsheetml/2006/main" count="195" uniqueCount="132">
  <si>
    <t>Основен капитал</t>
  </si>
  <si>
    <t>Изпълнителен директор:</t>
  </si>
  <si>
    <t>АКТИВИ</t>
  </si>
  <si>
    <t>Парични средства и парични еквиваленти</t>
  </si>
  <si>
    <t>Приходи от лихви</t>
  </si>
  <si>
    <t>Активи по отсрочени данъци</t>
  </si>
  <si>
    <t>Вземания и предплатени разходи</t>
  </si>
  <si>
    <t>Адрес на управление:</t>
  </si>
  <si>
    <t>Обслужващи банки:</t>
  </si>
  <si>
    <t>ОТЧЕТ ЗА ПАРИЧНИТЕ ПОТОЦИ</t>
  </si>
  <si>
    <t>Парични потоци от оперативна дейност</t>
  </si>
  <si>
    <t>Плащания на доставчици</t>
  </si>
  <si>
    <t>Плащания на персонала и за социалното осигуряване</t>
  </si>
  <si>
    <t>Парични потоци от инвестиционна дейност</t>
  </si>
  <si>
    <t>Парични потоци от финансова дейност</t>
  </si>
  <si>
    <t>ОТЧЕТ ЗА ПРОМЕНИТЕ В СОБСТВЕНИЯ КАПИТАЛ</t>
  </si>
  <si>
    <t>Неразпределена печалба</t>
  </si>
  <si>
    <t>Общо собствен капитал</t>
  </si>
  <si>
    <t>Нетни парични потоци от финансовата дейност</t>
  </si>
  <si>
    <t xml:space="preserve">Нетно увеличение на паричните средства и паричните еквиваленти </t>
  </si>
  <si>
    <t>Получени лихви по депозити в банки</t>
  </si>
  <si>
    <t>Разходи за амортизация</t>
  </si>
  <si>
    <t>Други оперативни разходи</t>
  </si>
  <si>
    <t>Счетоводители:</t>
  </si>
  <si>
    <t>Основен акционерен капитал</t>
  </si>
  <si>
    <t>Парични средства и парични еквиваленти в началото на периода</t>
  </si>
  <si>
    <t>Парични средства и парични еквиваленти в края на периода</t>
  </si>
  <si>
    <t>Задължения към персонала и за социално осигуряване</t>
  </si>
  <si>
    <t>Предоставени заеми</t>
  </si>
  <si>
    <t>Законови резерви</t>
  </si>
  <si>
    <t>Разходи за лихви и такси</t>
  </si>
  <si>
    <t>Разходи за обезценка на предоставени заеми</t>
  </si>
  <si>
    <t>Разходи за персоналa</t>
  </si>
  <si>
    <t>Разход за данък върху доходите</t>
  </si>
  <si>
    <t>Друг всеобхватeн доход за годината, нетно от данъци</t>
  </si>
  <si>
    <t>Общо всеобхватeн доход за годината, нетно от данъци</t>
  </si>
  <si>
    <t>ОБЩО АКТИВИ</t>
  </si>
  <si>
    <t>ПАСИВИ И СОБСТВЕН КАПИТАЛ</t>
  </si>
  <si>
    <t>Пасиви</t>
  </si>
  <si>
    <t>Общо пасиви</t>
  </si>
  <si>
    <t>Собствен капитал</t>
  </si>
  <si>
    <t>ОБЩО ПАСИВИ И СОБСТВЕН КАПИТАЛ</t>
  </si>
  <si>
    <t>Получени лихви по предоставени заеми</t>
  </si>
  <si>
    <t>Други (плащания)/постъпления, нетно</t>
  </si>
  <si>
    <t>Нетни парични потоци от/ (използвани в) оперативната дейност</t>
  </si>
  <si>
    <t>-</t>
  </si>
  <si>
    <t>Общо всеобхватен доход</t>
  </si>
  <si>
    <t>Прехвърляне на резерви</t>
  </si>
  <si>
    <t>Надя Данкинова</t>
  </si>
  <si>
    <t xml:space="preserve">         (2,863)</t>
  </si>
  <si>
    <t xml:space="preserve">            6,098 </t>
  </si>
  <si>
    <t xml:space="preserve">            5,338 </t>
  </si>
  <si>
    <t xml:space="preserve">            4,805 </t>
  </si>
  <si>
    <t xml:space="preserve">             8,935 </t>
  </si>
  <si>
    <t xml:space="preserve">                     -   </t>
  </si>
  <si>
    <t xml:space="preserve">        135,327 </t>
  </si>
  <si>
    <t>69,133</t>
  </si>
  <si>
    <t>69,400</t>
  </si>
  <si>
    <t xml:space="preserve">          65,927 </t>
  </si>
  <si>
    <t xml:space="preserve">5,869 </t>
  </si>
  <si>
    <t>(64,116)</t>
  </si>
  <si>
    <t xml:space="preserve">3,082 </t>
  </si>
  <si>
    <t xml:space="preserve">8,591 </t>
  </si>
  <si>
    <t>(2,031)</t>
  </si>
  <si>
    <t xml:space="preserve">12,010 </t>
  </si>
  <si>
    <t xml:space="preserve">20,600 </t>
  </si>
  <si>
    <t xml:space="preserve">87,089 </t>
  </si>
  <si>
    <t>ОТЧЕТ ЗА ВСЕОБХВАТНИЯ ДОХОД</t>
  </si>
  <si>
    <t>Бележки</t>
  </si>
  <si>
    <t>хил. лв.</t>
  </si>
  <si>
    <t xml:space="preserve"> Общо оперативни приходи</t>
  </si>
  <si>
    <t>ОТЧЕТ ЗА ФИНАНСОВОТО СЪСТОЯНИЕ</t>
  </si>
  <si>
    <t xml:space="preserve">хил. лв. </t>
  </si>
  <si>
    <t xml:space="preserve">           87,089 </t>
  </si>
  <si>
    <t>6, 14</t>
  </si>
  <si>
    <t xml:space="preserve">           47,545 </t>
  </si>
  <si>
    <t>Машини и съоръжения</t>
  </si>
  <si>
    <t>Програмни продукти</t>
  </si>
  <si>
    <t>Други задължения</t>
  </si>
  <si>
    <t xml:space="preserve">           60,000 </t>
  </si>
  <si>
    <t xml:space="preserve">             5,585 </t>
  </si>
  <si>
    <t>(Бел. 16.1)</t>
  </si>
  <si>
    <t>(Бел. 16.2)</t>
  </si>
  <si>
    <t>Общо</t>
  </si>
  <si>
    <t>Друг всеобхватен доход</t>
  </si>
  <si>
    <t xml:space="preserve">Бележки </t>
  </si>
  <si>
    <t>Нетни парични потоци, използвани в инвестиционната дейност</t>
  </si>
  <si>
    <t xml:space="preserve">Разпределение на дивиденти </t>
  </si>
  <si>
    <t>Виктор Иванов Йоцов</t>
  </si>
  <si>
    <t>Десислава Лозанова Иванова - Атанасова</t>
  </si>
  <si>
    <t>Надя Йорданова Данкинова</t>
  </si>
  <si>
    <t>Управителен съвет</t>
  </si>
  <si>
    <t>Надзорен съвет</t>
  </si>
  <si>
    <t>Пламен Иванов Дерменджиев</t>
  </si>
  <si>
    <t>Емил Руменов Савов</t>
  </si>
  <si>
    <t>Стелиян Славков Димитров</t>
  </si>
  <si>
    <t>Неразпределена печалба/загуба</t>
  </si>
  <si>
    <t>Печалба преди данъци/загуба</t>
  </si>
  <si>
    <t>Главен счетоводител:</t>
  </si>
  <si>
    <t xml:space="preserve">             16,344 </t>
  </si>
  <si>
    <t>Юристи:</t>
  </si>
  <si>
    <t>Печалба за периода</t>
  </si>
  <si>
    <t>Задължения по заеми</t>
  </si>
  <si>
    <t>Получени заеми</t>
  </si>
  <si>
    <t>Задължения по заеми от свързани лица</t>
  </si>
  <si>
    <t>Получени заеми от свързани лица</t>
  </si>
  <si>
    <t xml:space="preserve">Платени лихви и такси по заем от свързани лица </t>
  </si>
  <si>
    <t>гр. София, ул. 6-ти септември № 1, ет.3</t>
  </si>
  <si>
    <t>Върнати заеми</t>
  </si>
  <si>
    <t>Върнати заеми на свързани лица</t>
  </si>
  <si>
    <t>СИБанк АД</t>
  </si>
  <si>
    <t xml:space="preserve">На 1 януари 2016 г. </t>
  </si>
  <si>
    <t>Радостина Янева</t>
  </si>
  <si>
    <t>На 31 декември 2016 г.</t>
  </si>
  <si>
    <t>Други финансови приходи</t>
  </si>
  <si>
    <t>Печалба за годината</t>
  </si>
  <si>
    <t>Погасени заеми</t>
  </si>
  <si>
    <t>Платен данък печалба</t>
  </si>
  <si>
    <t>Платени дивиденти</t>
  </si>
  <si>
    <t xml:space="preserve">На 1 януари 2017 г. </t>
  </si>
  <si>
    <t>Увеличение на основен капитал</t>
  </si>
  <si>
    <t>ФОНД ЗА УСТОЙЧИВО ГРАДСКО РАЗВИТИЕ ФУГР ЕАД</t>
  </si>
  <si>
    <t>ФОНД ЗА УСТОЙЧИВО ГРАДСКО РАЗВИТИЕ ЕАД</t>
  </si>
  <si>
    <t>Анелия Стоянова</t>
  </si>
  <si>
    <t>За период 01 януари-31 декември 2017 г.</t>
  </si>
  <si>
    <t>01.01-31.12.2017</t>
  </si>
  <si>
    <t>към 31 декември 2017 година</t>
  </si>
  <si>
    <t>На 31 декември 2017 г.</t>
  </si>
  <si>
    <t>Покупки на оборудване и други дълготрайни активи</t>
  </si>
  <si>
    <t>Вземания по надвнесен данък</t>
  </si>
  <si>
    <t>01.01-31.12.2016</t>
  </si>
  <si>
    <t>Задължение за корпоративен данък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</si>
</sst>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55">
    <font>
      <sz val="10"/>
      <name val="Arial"/>
    </font>
    <font>
      <sz val="10"/>
      <name val="Arial"/>
      <family val="2"/>
      <charset val="204"/>
    </font>
    <font>
      <sz val="10"/>
      <name val="OpalB"/>
    </font>
    <font>
      <b/>
      <sz val="11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1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i/>
      <sz val="11"/>
      <color indexed="8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Hebar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2" fillId="0" borderId="0"/>
    <xf numFmtId="0" fontId="43" fillId="0" borderId="0"/>
    <xf numFmtId="0" fontId="43" fillId="0" borderId="0"/>
    <xf numFmtId="0" fontId="2" fillId="0" borderId="0"/>
    <xf numFmtId="0" fontId="24" fillId="23" borderId="7" applyNumberFormat="0" applyFont="0" applyAlignment="0" applyProtection="0"/>
    <xf numFmtId="0" fontId="25" fillId="20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185">
    <xf numFmtId="0" fontId="0" fillId="0" borderId="0" xfId="0"/>
    <xf numFmtId="0" fontId="7" fillId="0" borderId="0" xfId="0" applyFont="1" applyBorder="1"/>
    <xf numFmtId="0" fontId="4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4" fillId="0" borderId="0" xfId="38" applyFont="1" applyBorder="1" applyAlignment="1">
      <alignment vertical="center"/>
    </xf>
    <xf numFmtId="0" fontId="36" fillId="0" borderId="0" xfId="0" applyFont="1" applyFill="1" applyBorder="1" applyAlignment="1">
      <alignment horizontal="right"/>
    </xf>
    <xf numFmtId="0" fontId="0" fillId="0" borderId="0" xfId="0" applyFill="1"/>
    <xf numFmtId="0" fontId="39" fillId="0" borderId="0" xfId="0" applyFont="1" applyFill="1"/>
    <xf numFmtId="0" fontId="38" fillId="0" borderId="0" xfId="0" applyFont="1" applyFill="1"/>
    <xf numFmtId="0" fontId="40" fillId="0" borderId="0" xfId="0" applyFont="1" applyFill="1"/>
    <xf numFmtId="0" fontId="37" fillId="0" borderId="0" xfId="0" applyFont="1" applyFill="1"/>
    <xf numFmtId="0" fontId="41" fillId="0" borderId="0" xfId="0" applyFont="1" applyFill="1"/>
    <xf numFmtId="0" fontId="42" fillId="0" borderId="0" xfId="38" applyFont="1" applyFill="1" applyAlignment="1">
      <alignment vertical="center"/>
    </xf>
    <xf numFmtId="0" fontId="6" fillId="0" borderId="0" xfId="41" applyFont="1" applyFill="1" applyBorder="1" applyAlignment="1">
      <alignment horizontal="center" vertical="center"/>
    </xf>
    <xf numFmtId="0" fontId="44" fillId="0" borderId="0" xfId="38" applyFont="1" applyFill="1" applyBorder="1" applyAlignment="1">
      <alignment horizontal="left" vertical="center"/>
    </xf>
    <xf numFmtId="0" fontId="44" fillId="0" borderId="0" xfId="41" applyFont="1" applyFill="1" applyBorder="1" applyAlignment="1">
      <alignment horizontal="center" vertical="center"/>
    </xf>
    <xf numFmtId="0" fontId="6" fillId="0" borderId="0" xfId="39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0" fontId="6" fillId="0" borderId="0" xfId="41" quotePrefix="1" applyFont="1" applyFill="1" applyBorder="1" applyAlignment="1">
      <alignment horizontal="center" vertical="center"/>
    </xf>
    <xf numFmtId="0" fontId="46" fillId="0" borderId="0" xfId="41" applyFont="1" applyFill="1" applyBorder="1" applyAlignment="1">
      <alignment horizontal="right" vertical="center"/>
    </xf>
    <xf numFmtId="0" fontId="6" fillId="0" borderId="0" xfId="39" applyFont="1" applyFill="1"/>
    <xf numFmtId="164" fontId="6" fillId="0" borderId="0" xfId="39" applyNumberFormat="1" applyFont="1" applyFill="1" applyBorder="1"/>
    <xf numFmtId="164" fontId="6" fillId="0" borderId="0" xfId="39" applyNumberFormat="1" applyFont="1" applyFill="1"/>
    <xf numFmtId="0" fontId="44" fillId="0" borderId="0" xfId="39" applyFont="1" applyFill="1"/>
    <xf numFmtId="0" fontId="7" fillId="0" borderId="0" xfId="41" applyFont="1" applyFill="1" applyBorder="1" applyAlignment="1">
      <alignment horizontal="center" vertical="center"/>
    </xf>
    <xf numFmtId="0" fontId="7" fillId="0" borderId="0" xfId="39" applyFont="1" applyFill="1"/>
    <xf numFmtId="0" fontId="3" fillId="0" borderId="0" xfId="41" applyFont="1" applyFill="1" applyBorder="1" applyAlignment="1">
      <alignment horizontal="center" vertical="center"/>
    </xf>
    <xf numFmtId="0" fontId="3" fillId="0" borderId="0" xfId="39" applyFont="1" applyFill="1"/>
    <xf numFmtId="0" fontId="34" fillId="0" borderId="0" xfId="39" applyFont="1" applyFill="1" applyBorder="1"/>
    <xf numFmtId="164" fontId="6" fillId="0" borderId="0" xfId="39" applyNumberFormat="1" applyFont="1" applyFill="1" applyAlignment="1">
      <alignment horizontal="right"/>
    </xf>
    <xf numFmtId="0" fontId="6" fillId="0" borderId="0" xfId="39" applyFont="1" applyFill="1" applyAlignment="1">
      <alignment horizontal="center"/>
    </xf>
    <xf numFmtId="0" fontId="42" fillId="0" borderId="0" xfId="39" applyFont="1" applyFill="1"/>
    <xf numFmtId="0" fontId="6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  <protection locked="0"/>
    </xf>
    <xf numFmtId="0" fontId="35" fillId="0" borderId="0" xfId="40" applyNumberFormat="1" applyFont="1" applyFill="1" applyBorder="1" applyAlignment="1" applyProtection="1">
      <alignment vertical="top"/>
      <protection locked="0"/>
    </xf>
    <xf numFmtId="0" fontId="44" fillId="0" borderId="0" xfId="40" applyNumberFormat="1" applyFont="1" applyFill="1" applyBorder="1" applyAlignment="1" applyProtection="1">
      <alignment vertical="center"/>
    </xf>
    <xf numFmtId="0" fontId="6" fillId="0" borderId="0" xfId="40" applyNumberFormat="1" applyFont="1" applyFill="1" applyBorder="1" applyAlignment="1" applyProtection="1">
      <alignment vertical="center"/>
    </xf>
    <xf numFmtId="0" fontId="47" fillId="0" borderId="0" xfId="40" quotePrefix="1" applyNumberFormat="1" applyFont="1" applyFill="1" applyBorder="1" applyAlignment="1" applyProtection="1">
      <alignment horizontal="right" vertical="top"/>
    </xf>
    <xf numFmtId="0" fontId="47" fillId="0" borderId="0" xfId="40" applyNumberFormat="1" applyFont="1" applyFill="1" applyBorder="1" applyAlignment="1" applyProtection="1">
      <alignment vertical="top"/>
    </xf>
    <xf numFmtId="0" fontId="6" fillId="0" borderId="0" xfId="40" applyFont="1" applyFill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5" fillId="0" borderId="0" xfId="0" applyFont="1" applyFill="1" applyBorder="1"/>
    <xf numFmtId="0" fontId="49" fillId="0" borderId="0" xfId="0" applyFont="1" applyFill="1"/>
    <xf numFmtId="0" fontId="49" fillId="0" borderId="0" xfId="38" applyFont="1" applyFill="1" applyAlignment="1">
      <alignment vertical="center"/>
    </xf>
    <xf numFmtId="0" fontId="50" fillId="0" borderId="0" xfId="0" applyFont="1" applyFill="1"/>
    <xf numFmtId="165" fontId="7" fillId="0" borderId="0" xfId="28" applyFont="1" applyFill="1" applyBorder="1" applyAlignment="1">
      <alignment horizontal="right"/>
    </xf>
    <xf numFmtId="165" fontId="3" fillId="0" borderId="0" xfId="28" applyFont="1" applyFill="1" applyBorder="1" applyAlignment="1">
      <alignment horizontal="center"/>
    </xf>
    <xf numFmtId="165" fontId="29" fillId="0" borderId="0" xfId="28" applyFont="1" applyFill="1" applyBorder="1" applyAlignment="1">
      <alignment horizontal="left" vertical="center" wrapText="1"/>
    </xf>
    <xf numFmtId="0" fontId="48" fillId="0" borderId="0" xfId="0" applyFont="1" applyAlignment="1">
      <alignment horizontal="right"/>
    </xf>
    <xf numFmtId="0" fontId="38" fillId="0" borderId="0" xfId="0" applyFont="1" applyAlignment="1">
      <alignment horizontal="left"/>
    </xf>
    <xf numFmtId="0" fontId="38" fillId="0" borderId="0" xfId="0" applyFont="1" applyAlignment="1">
      <alignment horizontal="right"/>
    </xf>
    <xf numFmtId="0" fontId="48" fillId="0" borderId="0" xfId="0" applyFont="1" applyAlignment="1">
      <alignment horizontal="left"/>
    </xf>
    <xf numFmtId="0" fontId="38" fillId="0" borderId="0" xfId="0" applyFont="1" applyAlignment="1">
      <alignment horizontal="right" wrapText="1"/>
    </xf>
    <xf numFmtId="0" fontId="38" fillId="0" borderId="0" xfId="0" applyFont="1" applyAlignment="1">
      <alignment horizontal="center" wrapText="1"/>
    </xf>
    <xf numFmtId="0" fontId="48" fillId="0" borderId="0" xfId="0" applyFont="1" applyAlignment="1">
      <alignment horizontal="right" wrapText="1"/>
    </xf>
    <xf numFmtId="165" fontId="6" fillId="0" borderId="0" xfId="28" applyFont="1" applyFill="1" applyBorder="1" applyAlignment="1">
      <alignment horizontal="right"/>
    </xf>
    <xf numFmtId="0" fontId="38" fillId="0" borderId="10" xfId="0" applyFont="1" applyBorder="1" applyAlignment="1">
      <alignment horizontal="center" wrapText="1"/>
    </xf>
    <xf numFmtId="0" fontId="38" fillId="0" borderId="10" xfId="0" applyFont="1" applyBorder="1" applyAlignment="1">
      <alignment horizontal="right" wrapText="1"/>
    </xf>
    <xf numFmtId="0" fontId="38" fillId="0" borderId="0" xfId="0" applyFont="1" applyAlignment="1">
      <alignment horizontal="justify"/>
    </xf>
    <xf numFmtId="0" fontId="38" fillId="0" borderId="10" xfId="0" applyFont="1" applyBorder="1" applyAlignment="1">
      <alignment horizontal="right"/>
    </xf>
    <xf numFmtId="0" fontId="48" fillId="0" borderId="11" xfId="0" applyFont="1" applyBorder="1" applyAlignment="1">
      <alignment horizontal="right"/>
    </xf>
    <xf numFmtId="0" fontId="53" fillId="0" borderId="0" xfId="0" applyFont="1" applyAlignment="1">
      <alignment horizontal="right" wrapText="1"/>
    </xf>
    <xf numFmtId="0" fontId="53" fillId="0" borderId="0" xfId="0" applyFont="1" applyAlignment="1">
      <alignment horizontal="right" vertical="top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 vertical="top" wrapText="1"/>
    </xf>
    <xf numFmtId="0" fontId="53" fillId="0" borderId="0" xfId="0" applyFont="1" applyAlignment="1">
      <alignment horizontal="left" wrapText="1"/>
    </xf>
    <xf numFmtId="166" fontId="38" fillId="0" borderId="0" xfId="28" applyNumberFormat="1" applyFont="1" applyAlignment="1">
      <alignment horizontal="right" wrapText="1"/>
    </xf>
    <xf numFmtId="166" fontId="38" fillId="0" borderId="0" xfId="28" applyNumberFormat="1" applyFont="1" applyAlignment="1">
      <alignment horizontal="right"/>
    </xf>
    <xf numFmtId="166" fontId="38" fillId="0" borderId="10" xfId="28" applyNumberFormat="1" applyFont="1" applyBorder="1" applyAlignment="1">
      <alignment horizontal="right" wrapText="1"/>
    </xf>
    <xf numFmtId="166" fontId="48" fillId="0" borderId="0" xfId="28" applyNumberFormat="1" applyFont="1" applyAlignment="1">
      <alignment horizontal="right" wrapText="1"/>
    </xf>
    <xf numFmtId="166" fontId="38" fillId="0" borderId="10" xfId="28" applyNumberFormat="1" applyFont="1" applyBorder="1" applyAlignment="1">
      <alignment horizontal="right"/>
    </xf>
    <xf numFmtId="166" fontId="38" fillId="0" borderId="0" xfId="0" applyNumberFormat="1" applyFont="1" applyAlignment="1">
      <alignment horizontal="right"/>
    </xf>
    <xf numFmtId="166" fontId="48" fillId="0" borderId="11" xfId="0" applyNumberFormat="1" applyFont="1" applyBorder="1" applyAlignment="1">
      <alignment horizontal="right"/>
    </xf>
    <xf numFmtId="166" fontId="48" fillId="0" borderId="11" xfId="28" applyNumberFormat="1" applyFont="1" applyBorder="1" applyAlignment="1">
      <alignment horizontal="right" wrapText="1"/>
    </xf>
    <xf numFmtId="166" fontId="30" fillId="0" borderId="0" xfId="28" applyNumberFormat="1" applyFont="1" applyFill="1" applyBorder="1" applyAlignment="1">
      <alignment horizontal="left" vertical="center"/>
    </xf>
    <xf numFmtId="166" fontId="3" fillId="0" borderId="0" xfId="28" applyNumberFormat="1" applyFont="1" applyFill="1" applyBorder="1" applyAlignment="1">
      <alignment horizontal="center"/>
    </xf>
    <xf numFmtId="166" fontId="32" fillId="0" borderId="0" xfId="28" applyNumberFormat="1" applyFont="1" applyFill="1" applyBorder="1"/>
    <xf numFmtId="0" fontId="54" fillId="0" borderId="0" xfId="0" applyFo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10" fillId="0" borderId="0" xfId="0" applyFont="1" applyFill="1" applyBorder="1"/>
    <xf numFmtId="0" fontId="48" fillId="0" borderId="0" xfId="0" applyFont="1" applyFill="1" applyAlignment="1">
      <alignment horizontal="justify"/>
    </xf>
    <xf numFmtId="0" fontId="38" fillId="0" borderId="10" xfId="0" applyFont="1" applyFill="1" applyBorder="1" applyAlignment="1">
      <alignment horizontal="center"/>
    </xf>
    <xf numFmtId="0" fontId="38" fillId="0" borderId="0" xfId="0" applyFont="1" applyFill="1" applyAlignment="1">
      <alignment horizontal="right"/>
    </xf>
    <xf numFmtId="0" fontId="38" fillId="0" borderId="10" xfId="0" applyFont="1" applyFill="1" applyBorder="1" applyAlignment="1">
      <alignment horizontal="right"/>
    </xf>
    <xf numFmtId="0" fontId="3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53" fillId="0" borderId="0" xfId="0" applyFont="1" applyFill="1" applyAlignment="1">
      <alignment horizontal="right"/>
    </xf>
    <xf numFmtId="0" fontId="51" fillId="0" borderId="0" xfId="0" applyFont="1" applyFill="1" applyAlignment="1">
      <alignment horizontal="justify"/>
    </xf>
    <xf numFmtId="0" fontId="38" fillId="0" borderId="0" xfId="0" applyFont="1" applyFill="1" applyAlignment="1">
      <alignment horizontal="justify"/>
    </xf>
    <xf numFmtId="0" fontId="38" fillId="0" borderId="0" xfId="0" applyFont="1" applyFill="1" applyAlignment="1">
      <alignment horizontal="left"/>
    </xf>
    <xf numFmtId="0" fontId="48" fillId="0" borderId="0" xfId="0" applyFont="1" applyFill="1" applyAlignment="1">
      <alignment horizontal="right"/>
    </xf>
    <xf numFmtId="166" fontId="38" fillId="0" borderId="0" xfId="28" applyNumberFormat="1" applyFont="1" applyFill="1" applyAlignment="1">
      <alignment horizontal="right"/>
    </xf>
    <xf numFmtId="166" fontId="7" fillId="0" borderId="0" xfId="0" applyNumberFormat="1" applyFont="1" applyFill="1" applyBorder="1"/>
    <xf numFmtId="0" fontId="48" fillId="0" borderId="0" xfId="0" applyFont="1" applyFill="1" applyAlignment="1">
      <alignment horizontal="left"/>
    </xf>
    <xf numFmtId="166" fontId="48" fillId="0" borderId="13" xfId="28" applyNumberFormat="1" applyFont="1" applyFill="1" applyBorder="1" applyAlignment="1">
      <alignment horizontal="right"/>
    </xf>
    <xf numFmtId="0" fontId="48" fillId="0" borderId="13" xfId="0" applyFont="1" applyFill="1" applyBorder="1" applyAlignment="1">
      <alignment horizontal="right"/>
    </xf>
    <xf numFmtId="166" fontId="38" fillId="0" borderId="10" xfId="28" applyNumberFormat="1" applyFont="1" applyFill="1" applyBorder="1" applyAlignment="1">
      <alignment horizontal="right"/>
    </xf>
    <xf numFmtId="166" fontId="48" fillId="0" borderId="11" xfId="28" applyNumberFormat="1" applyFont="1" applyFill="1" applyBorder="1" applyAlignment="1">
      <alignment horizontal="right"/>
    </xf>
    <xf numFmtId="0" fontId="48" fillId="0" borderId="11" xfId="0" applyFont="1" applyFill="1" applyBorder="1" applyAlignment="1">
      <alignment horizontal="right"/>
    </xf>
    <xf numFmtId="166" fontId="48" fillId="0" borderId="0" xfId="28" applyNumberFormat="1" applyFont="1" applyFill="1" applyAlignment="1">
      <alignment horizontal="right"/>
    </xf>
    <xf numFmtId="0" fontId="34" fillId="0" borderId="0" xfId="38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0" fontId="34" fillId="0" borderId="0" xfId="38" applyFont="1" applyFill="1" applyBorder="1" applyAlignment="1">
      <alignment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52" fillId="0" borderId="10" xfId="0" applyFont="1" applyFill="1" applyBorder="1" applyAlignment="1">
      <alignment horizontal="right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right" wrapText="1"/>
    </xf>
    <xf numFmtId="0" fontId="38" fillId="0" borderId="10" xfId="0" applyFont="1" applyFill="1" applyBorder="1" applyAlignment="1">
      <alignment horizontal="right" wrapText="1"/>
    </xf>
    <xf numFmtId="0" fontId="52" fillId="0" borderId="0" xfId="0" applyFont="1" applyFill="1" applyAlignment="1">
      <alignment horizontal="right" wrapText="1"/>
    </xf>
    <xf numFmtId="0" fontId="53" fillId="0" borderId="0" xfId="0" applyFont="1" applyFill="1" applyAlignment="1">
      <alignment horizontal="right" wrapText="1"/>
    </xf>
    <xf numFmtId="0" fontId="45" fillId="0" borderId="0" xfId="0" applyFont="1" applyFill="1" applyAlignment="1">
      <alignment horizontal="left" wrapText="1"/>
    </xf>
    <xf numFmtId="0" fontId="52" fillId="0" borderId="0" xfId="0" applyFont="1" applyFill="1" applyAlignment="1">
      <alignment horizontal="left" wrapText="1"/>
    </xf>
    <xf numFmtId="166" fontId="52" fillId="0" borderId="0" xfId="28" applyNumberFormat="1" applyFont="1" applyFill="1" applyAlignment="1">
      <alignment horizontal="right"/>
    </xf>
    <xf numFmtId="0" fontId="48" fillId="0" borderId="0" xfId="0" applyFont="1" applyFill="1" applyAlignment="1">
      <alignment horizontal="right" wrapText="1"/>
    </xf>
    <xf numFmtId="166" fontId="52" fillId="0" borderId="10" xfId="28" applyNumberFormat="1" applyFont="1" applyFill="1" applyBorder="1" applyAlignment="1">
      <alignment horizontal="right"/>
    </xf>
    <xf numFmtId="166" fontId="48" fillId="0" borderId="10" xfId="28" applyNumberFormat="1" applyFont="1" applyFill="1" applyBorder="1" applyAlignment="1">
      <alignment horizontal="right"/>
    </xf>
    <xf numFmtId="0" fontId="45" fillId="0" borderId="10" xfId="0" applyFont="1" applyFill="1" applyBorder="1" applyAlignment="1">
      <alignment horizontal="right" wrapText="1"/>
    </xf>
    <xf numFmtId="0" fontId="48" fillId="0" borderId="14" xfId="0" applyFont="1" applyFill="1" applyBorder="1" applyAlignment="1">
      <alignment horizontal="right" wrapText="1"/>
    </xf>
    <xf numFmtId="0" fontId="48" fillId="0" borderId="13" xfId="0" applyFont="1" applyFill="1" applyBorder="1" applyAlignment="1">
      <alignment horizontal="right" wrapText="1"/>
    </xf>
    <xf numFmtId="0" fontId="48" fillId="0" borderId="0" xfId="0" applyFont="1" applyFill="1" applyAlignment="1">
      <alignment horizontal="left" wrapText="1"/>
    </xf>
    <xf numFmtId="166" fontId="48" fillId="0" borderId="12" xfId="28" applyNumberFormat="1" applyFont="1" applyFill="1" applyBorder="1" applyAlignment="1">
      <alignment horizontal="right"/>
    </xf>
    <xf numFmtId="0" fontId="45" fillId="0" borderId="12" xfId="0" applyFont="1" applyFill="1" applyBorder="1" applyAlignment="1">
      <alignment horizontal="right" wrapText="1"/>
    </xf>
    <xf numFmtId="0" fontId="33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wrapText="1"/>
    </xf>
    <xf numFmtId="0" fontId="5" fillId="0" borderId="0" xfId="38" applyFont="1" applyFill="1" applyBorder="1" applyAlignment="1">
      <alignment horizontal="left" vertical="center"/>
    </xf>
    <xf numFmtId="166" fontId="38" fillId="0" borderId="0" xfId="28" applyNumberFormat="1" applyFont="1" applyFill="1" applyBorder="1" applyAlignment="1">
      <alignment horizontal="left" vertical="center"/>
    </xf>
    <xf numFmtId="166" fontId="53" fillId="0" borderId="0" xfId="28" applyNumberFormat="1" applyFont="1" applyFill="1" applyAlignment="1">
      <alignment horizontal="right"/>
    </xf>
    <xf numFmtId="166" fontId="38" fillId="0" borderId="0" xfId="28" applyNumberFormat="1" applyFont="1" applyFill="1" applyAlignment="1">
      <alignment horizontal="right" wrapText="1"/>
    </xf>
    <xf numFmtId="166" fontId="48" fillId="0" borderId="14" xfId="28" applyNumberFormat="1" applyFont="1" applyFill="1" applyBorder="1" applyAlignment="1">
      <alignment horizontal="right"/>
    </xf>
    <xf numFmtId="166" fontId="48" fillId="0" borderId="0" xfId="28" applyNumberFormat="1" applyFont="1" applyFill="1" applyAlignment="1">
      <alignment horizontal="right" wrapText="1"/>
    </xf>
    <xf numFmtId="166" fontId="48" fillId="0" borderId="10" xfId="28" applyNumberFormat="1" applyFont="1" applyFill="1" applyBorder="1" applyAlignment="1">
      <alignment horizontal="center"/>
    </xf>
    <xf numFmtId="166" fontId="0" fillId="0" borderId="0" xfId="28" applyNumberFormat="1" applyFont="1" applyFill="1"/>
    <xf numFmtId="166" fontId="6" fillId="0" borderId="0" xfId="28" applyNumberFormat="1" applyFont="1" applyFill="1" applyBorder="1" applyAlignment="1">
      <alignment horizontal="right"/>
    </xf>
    <xf numFmtId="166" fontId="4" fillId="0" borderId="0" xfId="28" applyNumberFormat="1" applyFont="1" applyFill="1" applyBorder="1" applyAlignment="1">
      <alignment horizontal="center"/>
    </xf>
    <xf numFmtId="166" fontId="32" fillId="0" borderId="0" xfId="28" applyNumberFormat="1" applyFont="1" applyFill="1" applyBorder="1" applyAlignment="1">
      <alignment horizontal="center"/>
    </xf>
    <xf numFmtId="166" fontId="6" fillId="0" borderId="0" xfId="28" applyNumberFormat="1" applyFont="1" applyFill="1" applyAlignment="1">
      <alignment horizontal="right"/>
    </xf>
    <xf numFmtId="0" fontId="31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8" fillId="0" borderId="10" xfId="0" applyFont="1" applyFill="1" applyBorder="1" applyAlignment="1">
      <alignment horizontal="center" wrapText="1"/>
    </xf>
    <xf numFmtId="0" fontId="38" fillId="0" borderId="0" xfId="0" applyFont="1" applyFill="1" applyAlignment="1">
      <alignment horizontal="center" wrapText="1"/>
    </xf>
    <xf numFmtId="0" fontId="32" fillId="0" borderId="0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right" wrapText="1"/>
    </xf>
    <xf numFmtId="166" fontId="38" fillId="0" borderId="0" xfId="28" applyNumberFormat="1" applyFont="1" applyFill="1" applyAlignment="1">
      <alignment horizontal="left"/>
    </xf>
    <xf numFmtId="0" fontId="38" fillId="0" borderId="0" xfId="0" applyFont="1" applyFill="1" applyAlignment="1">
      <alignment horizontal="left" wrapText="1"/>
    </xf>
    <xf numFmtId="0" fontId="45" fillId="0" borderId="0" xfId="0" applyFont="1" applyFill="1" applyAlignment="1">
      <alignment horizontal="left"/>
    </xf>
    <xf numFmtId="166" fontId="48" fillId="0" borderId="0" xfId="28" applyNumberFormat="1" applyFont="1" applyFill="1" applyAlignment="1">
      <alignment horizontal="left"/>
    </xf>
    <xf numFmtId="0" fontId="48" fillId="0" borderId="0" xfId="0" applyFont="1" applyFill="1" applyAlignment="1">
      <alignment horizontal="center" wrapText="1"/>
    </xf>
    <xf numFmtId="0" fontId="48" fillId="0" borderId="10" xfId="0" applyFont="1" applyFill="1" applyBorder="1" applyAlignment="1">
      <alignment horizontal="right" wrapText="1"/>
    </xf>
    <xf numFmtId="0" fontId="48" fillId="0" borderId="11" xfId="0" applyFont="1" applyFill="1" applyBorder="1" applyAlignment="1">
      <alignment horizontal="right" wrapText="1"/>
    </xf>
    <xf numFmtId="0" fontId="51" fillId="0" borderId="0" xfId="0" applyFont="1" applyFill="1" applyAlignment="1">
      <alignment horizontal="left"/>
    </xf>
    <xf numFmtId="166" fontId="8" fillId="0" borderId="0" xfId="28" applyNumberFormat="1" applyFont="1" applyFill="1" applyBorder="1" applyAlignment="1">
      <alignment horizontal="right" vertical="center"/>
    </xf>
    <xf numFmtId="0" fontId="31" fillId="0" borderId="0" xfId="0" applyFont="1" applyFill="1" applyBorder="1"/>
    <xf numFmtId="0" fontId="38" fillId="0" borderId="0" xfId="0" applyFont="1"/>
    <xf numFmtId="0" fontId="52" fillId="0" borderId="0" xfId="0" applyFont="1"/>
    <xf numFmtId="0" fontId="7" fillId="0" borderId="0" xfId="0" applyNumberFormat="1" applyFont="1" applyFill="1" applyBorder="1"/>
    <xf numFmtId="0" fontId="42" fillId="0" borderId="0" xfId="0" applyFont="1" applyFill="1"/>
    <xf numFmtId="166" fontId="38" fillId="0" borderId="0" xfId="0" applyNumberFormat="1" applyFont="1" applyFill="1" applyAlignment="1">
      <alignment horizontal="right"/>
    </xf>
    <xf numFmtId="166" fontId="32" fillId="0" borderId="0" xfId="0" applyNumberFormat="1" applyFont="1" applyFill="1" applyBorder="1"/>
    <xf numFmtId="0" fontId="3" fillId="0" borderId="0" xfId="0" applyFont="1" applyFill="1" applyBorder="1" applyAlignment="1">
      <alignment horizontal="left" vertical="center"/>
    </xf>
    <xf numFmtId="166" fontId="48" fillId="0" borderId="12" xfId="0" applyNumberFormat="1" applyFont="1" applyBorder="1" applyAlignment="1">
      <alignment horizontal="right" wrapText="1"/>
    </xf>
    <xf numFmtId="166" fontId="52" fillId="0" borderId="0" xfId="28" applyNumberFormat="1" applyFont="1" applyFill="1" applyBorder="1" applyAlignment="1">
      <alignment horizontal="right"/>
    </xf>
    <xf numFmtId="0" fontId="52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left" vertical="center"/>
    </xf>
    <xf numFmtId="0" fontId="37" fillId="0" borderId="15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38" fillId="0" borderId="0" xfId="0" applyFont="1" applyAlignment="1">
      <alignment horizontal="center" wrapText="1"/>
    </xf>
    <xf numFmtId="0" fontId="44" fillId="0" borderId="0" xfId="38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10" xfId="0" applyFont="1" applyBorder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wrapText="1"/>
    </xf>
    <xf numFmtId="0" fontId="38" fillId="0" borderId="0" xfId="0" applyFont="1" applyAlignment="1">
      <alignment horizontal="center" vertical="top" wrapText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BAL" xfId="38"/>
    <cellStyle name="Normal_Financial statements 2000 Alcomet" xfId="39"/>
    <cellStyle name="Normal_Financial statements_bg model 2002" xfId="40"/>
    <cellStyle name="Normal_P&amp;L_Financial statements_bg model 2002" xfId="41"/>
    <cellStyle name="Note" xfId="42" builtinId="10" customBuiltin="1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D29" sqref="D29"/>
    </sheetView>
  </sheetViews>
  <sheetFormatPr defaultRowHeight="12.75"/>
  <cols>
    <col min="1" max="2" width="9.28515625" style="10" customWidth="1"/>
    <col min="3" max="3" width="22.7109375" style="10" customWidth="1"/>
    <col min="4" max="4" width="49.7109375" style="10" customWidth="1"/>
    <col min="5" max="8" width="9.28515625" style="10" customWidth="1"/>
    <col min="9" max="9" width="23.5703125" style="8" customWidth="1"/>
    <col min="10" max="16384" width="9.140625" style="8"/>
  </cols>
  <sheetData>
    <row r="1" spans="1:9" ht="18.75">
      <c r="A1" s="174" t="s">
        <v>121</v>
      </c>
      <c r="B1" s="174"/>
      <c r="C1" s="174"/>
      <c r="D1" s="174"/>
      <c r="E1" s="174"/>
      <c r="F1" s="174"/>
      <c r="G1" s="174"/>
      <c r="H1" s="174"/>
      <c r="I1" s="174"/>
    </row>
    <row r="6" spans="1:9" ht="18.75">
      <c r="A6" s="9" t="s">
        <v>91</v>
      </c>
      <c r="D6" s="80" t="s">
        <v>88</v>
      </c>
      <c r="F6" s="46"/>
      <c r="G6" s="45"/>
    </row>
    <row r="7" spans="1:9" ht="18.75">
      <c r="A7" s="9"/>
      <c r="D7" s="80" t="s">
        <v>89</v>
      </c>
      <c r="F7" s="9"/>
      <c r="G7" s="45"/>
    </row>
    <row r="8" spans="1:9" ht="18.75">
      <c r="A8" s="9"/>
      <c r="D8" s="80" t="s">
        <v>90</v>
      </c>
      <c r="F8" s="9"/>
      <c r="G8" s="45"/>
    </row>
    <row r="9" spans="1:9" ht="18.75">
      <c r="A9" s="9" t="s">
        <v>92</v>
      </c>
      <c r="D9" s="80" t="s">
        <v>93</v>
      </c>
      <c r="F9" s="9"/>
      <c r="G9" s="45"/>
    </row>
    <row r="10" spans="1:9" ht="15.75">
      <c r="A10" s="14"/>
      <c r="D10" s="80" t="s">
        <v>94</v>
      </c>
    </row>
    <row r="11" spans="1:9" ht="18.75">
      <c r="A11" s="9"/>
      <c r="D11" s="80" t="s">
        <v>95</v>
      </c>
      <c r="E11" s="45"/>
      <c r="F11" s="9"/>
      <c r="G11" s="45"/>
    </row>
    <row r="12" spans="1:9" ht="18.75">
      <c r="A12" s="9"/>
      <c r="E12" s="45"/>
      <c r="F12" s="9"/>
      <c r="G12" s="45"/>
    </row>
    <row r="13" spans="1:9" ht="18.75">
      <c r="A13" s="9"/>
      <c r="E13" s="45"/>
      <c r="F13" s="9"/>
      <c r="G13" s="45"/>
    </row>
    <row r="14" spans="1:9" ht="18.75">
      <c r="A14" s="9"/>
      <c r="D14" s="47"/>
      <c r="E14" s="45"/>
      <c r="F14" s="9"/>
      <c r="G14" s="45"/>
    </row>
    <row r="15" spans="1:9" ht="18.75">
      <c r="A15" s="9" t="s">
        <v>1</v>
      </c>
      <c r="D15" s="47" t="s">
        <v>48</v>
      </c>
      <c r="E15" s="45"/>
      <c r="F15" s="9"/>
      <c r="G15" s="45"/>
    </row>
    <row r="16" spans="1:9" ht="18.75">
      <c r="A16" s="9"/>
      <c r="D16" s="11"/>
      <c r="E16" s="13"/>
      <c r="F16" s="12"/>
      <c r="G16" s="13"/>
    </row>
    <row r="17" spans="1:8" ht="18.75">
      <c r="A17" s="9"/>
      <c r="D17" s="11"/>
      <c r="F17" s="12"/>
      <c r="G17" s="13"/>
    </row>
    <row r="18" spans="1:8" ht="18.75">
      <c r="A18" s="9"/>
      <c r="D18" s="11"/>
      <c r="E18" s="13"/>
      <c r="F18" s="12"/>
      <c r="G18" s="13"/>
    </row>
    <row r="19" spans="1:8" ht="18.75">
      <c r="A19" s="9" t="s">
        <v>23</v>
      </c>
      <c r="D19" s="11" t="s">
        <v>123</v>
      </c>
      <c r="F19" s="12"/>
      <c r="G19" s="13"/>
    </row>
    <row r="20" spans="1:8" ht="18.75">
      <c r="A20" s="9"/>
      <c r="D20" s="11"/>
      <c r="F20" s="12"/>
      <c r="G20" s="13"/>
    </row>
    <row r="21" spans="1:8" ht="18.75">
      <c r="A21" s="9"/>
      <c r="D21" s="11"/>
      <c r="F21" s="12"/>
      <c r="G21" s="13"/>
    </row>
    <row r="22" spans="1:8" ht="18.75">
      <c r="A22" s="9"/>
      <c r="D22" s="11"/>
      <c r="E22" s="13"/>
      <c r="F22" s="12"/>
      <c r="G22" s="13"/>
    </row>
    <row r="23" spans="1:8" ht="18.75">
      <c r="A23" s="9" t="s">
        <v>7</v>
      </c>
      <c r="D23" s="11" t="s">
        <v>107</v>
      </c>
      <c r="F23" s="13"/>
      <c r="G23" s="13"/>
    </row>
    <row r="24" spans="1:8" ht="18.75">
      <c r="A24" s="9"/>
      <c r="D24" s="11"/>
      <c r="F24" s="12"/>
      <c r="G24" s="13"/>
    </row>
    <row r="25" spans="1:8" ht="18.75">
      <c r="A25" s="9"/>
      <c r="D25" s="11"/>
      <c r="E25" s="13"/>
      <c r="F25" s="12"/>
      <c r="G25" s="13"/>
    </row>
    <row r="26" spans="1:8" ht="18.75">
      <c r="A26" s="9" t="s">
        <v>100</v>
      </c>
      <c r="D26" s="11" t="s">
        <v>112</v>
      </c>
      <c r="E26" s="13"/>
      <c r="F26" s="12"/>
      <c r="G26" s="13"/>
    </row>
    <row r="27" spans="1:8" ht="18.75">
      <c r="A27" s="9"/>
      <c r="D27" s="11"/>
      <c r="F27" s="9"/>
    </row>
    <row r="28" spans="1:8" ht="18.75">
      <c r="A28" s="9"/>
      <c r="D28" s="11"/>
      <c r="F28" s="9"/>
    </row>
    <row r="29" spans="1:8" ht="18.75">
      <c r="A29" s="9" t="s">
        <v>8</v>
      </c>
      <c r="D29" s="166" t="s">
        <v>110</v>
      </c>
      <c r="F29" s="13"/>
      <c r="G29" s="13"/>
      <c r="H29" s="13"/>
    </row>
    <row r="30" spans="1:8" ht="18.75">
      <c r="A30" s="9"/>
      <c r="F30" s="9"/>
    </row>
    <row r="31" spans="1:8" ht="18.75">
      <c r="A31" s="9"/>
      <c r="D31" s="166"/>
      <c r="F31" s="9"/>
    </row>
    <row r="32" spans="1:8" ht="18.75">
      <c r="A32" s="9"/>
      <c r="F32" s="9"/>
    </row>
    <row r="33" spans="1:6" ht="18.75">
      <c r="A33" s="9"/>
      <c r="F33" s="9"/>
    </row>
    <row r="34" spans="1:6" ht="18.75">
      <c r="A34" s="9"/>
      <c r="F34" s="9"/>
    </row>
    <row r="35" spans="1:6" ht="18.75">
      <c r="A35" s="9"/>
      <c r="F35" s="9"/>
    </row>
    <row r="36" spans="1:6" ht="18.75">
      <c r="A36" s="9"/>
      <c r="F36" s="9"/>
    </row>
    <row r="37" spans="1:6" ht="18.75">
      <c r="A37" s="9"/>
      <c r="F37" s="9"/>
    </row>
  </sheetData>
  <mergeCells count="1">
    <mergeCell ref="A1:I1"/>
  </mergeCells>
  <phoneticPr fontId="0" type="noConversion"/>
  <pageMargins left="0.55118110236220474" right="0.35433070866141736" top="0.98425196850393704" bottom="0.98425196850393704" header="0.51181102362204722" footer="0.51181102362204722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Normal="100" zoomScaleSheetLayoutView="80" workbookViewId="0">
      <selection activeCell="A30" sqref="A30"/>
    </sheetView>
  </sheetViews>
  <sheetFormatPr defaultRowHeight="15"/>
  <cols>
    <col min="1" max="1" width="50.140625" style="81" customWidth="1"/>
    <col min="2" max="2" width="13.140625" style="81" hidden="1" customWidth="1"/>
    <col min="3" max="3" width="10.7109375" style="2" hidden="1" customWidth="1"/>
    <col min="4" max="4" width="13.28515625" style="48" bestFit="1" customWidth="1"/>
    <col min="5" max="5" width="7.42578125" style="48" customWidth="1"/>
    <col min="6" max="6" width="3.85546875" style="86" hidden="1" customWidth="1"/>
    <col min="7" max="7" width="13.28515625" style="48" bestFit="1" customWidth="1"/>
    <col min="8" max="16384" width="9.140625" style="81"/>
  </cols>
  <sheetData>
    <row r="1" spans="1:9">
      <c r="A1" s="175" t="s">
        <v>122</v>
      </c>
      <c r="B1" s="175"/>
      <c r="C1" s="175"/>
      <c r="D1" s="175"/>
      <c r="E1" s="175"/>
      <c r="F1" s="175"/>
      <c r="G1" s="81"/>
    </row>
    <row r="2" spans="1:9" s="84" customFormat="1">
      <c r="A2" s="176" t="s">
        <v>67</v>
      </c>
      <c r="B2" s="176"/>
      <c r="C2" s="177"/>
      <c r="D2" s="177"/>
      <c r="E2" s="82"/>
      <c r="F2" s="83"/>
    </row>
    <row r="3" spans="1:9">
      <c r="A3" s="173" t="s">
        <v>124</v>
      </c>
      <c r="B3" s="43"/>
      <c r="C3" s="85"/>
    </row>
    <row r="4" spans="1:9">
      <c r="A4" s="43"/>
      <c r="B4" s="43"/>
      <c r="C4" s="85"/>
    </row>
    <row r="5" spans="1:9">
      <c r="A5" s="43"/>
      <c r="B5" s="43"/>
      <c r="C5" s="85"/>
    </row>
    <row r="6" spans="1:9">
      <c r="A6" s="43"/>
      <c r="B6" s="43"/>
      <c r="C6" s="85"/>
      <c r="D6" s="49"/>
      <c r="E6" s="49"/>
      <c r="G6" s="49"/>
    </row>
    <row r="7" spans="1:9" ht="15" customHeight="1" thickBot="1">
      <c r="A7" s="87"/>
      <c r="B7" s="88" t="s">
        <v>68</v>
      </c>
      <c r="C7" s="89"/>
      <c r="D7" s="90" t="s">
        <v>125</v>
      </c>
      <c r="E7" s="89"/>
      <c r="F7" s="90">
        <v>2010</v>
      </c>
      <c r="G7" s="90" t="s">
        <v>130</v>
      </c>
    </row>
    <row r="8" spans="1:9" ht="13.5" customHeight="1">
      <c r="A8" s="87"/>
      <c r="B8" s="91"/>
      <c r="C8" s="92"/>
      <c r="D8" s="93" t="s">
        <v>69</v>
      </c>
      <c r="E8" s="94"/>
      <c r="F8" s="93" t="s">
        <v>69</v>
      </c>
      <c r="G8" s="93" t="s">
        <v>69</v>
      </c>
    </row>
    <row r="9" spans="1:9">
      <c r="A9" s="95"/>
      <c r="B9" s="91"/>
      <c r="C9" s="91"/>
      <c r="D9" s="89"/>
      <c r="E9" s="89"/>
      <c r="F9" s="89"/>
      <c r="G9" s="89"/>
    </row>
    <row r="10" spans="1:9">
      <c r="A10" s="96" t="s">
        <v>4</v>
      </c>
      <c r="B10" s="91">
        <v>5.0999999999999996</v>
      </c>
      <c r="C10" s="97"/>
      <c r="D10" s="98">
        <v>1364</v>
      </c>
      <c r="E10" s="89"/>
      <c r="F10" s="89" t="s">
        <v>53</v>
      </c>
      <c r="G10" s="98">
        <v>1240</v>
      </c>
    </row>
    <row r="11" spans="1:9">
      <c r="A11" s="96" t="s">
        <v>30</v>
      </c>
      <c r="B11" s="91">
        <v>5.2</v>
      </c>
      <c r="C11" s="97"/>
      <c r="D11" s="98">
        <v>-663</v>
      </c>
      <c r="E11" s="89"/>
      <c r="F11" s="89" t="s">
        <v>49</v>
      </c>
      <c r="G11" s="98">
        <v>-627</v>
      </c>
    </row>
    <row r="12" spans="1:9" ht="15.75" thickBot="1">
      <c r="A12" s="96" t="s">
        <v>114</v>
      </c>
      <c r="B12" s="92"/>
      <c r="C12" s="97"/>
      <c r="D12" s="98">
        <v>295</v>
      </c>
      <c r="E12" s="89"/>
      <c r="F12" s="89">
        <v>26</v>
      </c>
      <c r="G12" s="98">
        <v>336</v>
      </c>
      <c r="H12" s="99"/>
      <c r="I12" s="99"/>
    </row>
    <row r="13" spans="1:9">
      <c r="A13" s="100" t="s">
        <v>70</v>
      </c>
      <c r="B13" s="92"/>
      <c r="C13" s="92"/>
      <c r="D13" s="101">
        <f>D10+D11+D12</f>
        <v>996</v>
      </c>
      <c r="E13" s="96"/>
      <c r="F13" s="102" t="s">
        <v>50</v>
      </c>
      <c r="G13" s="101">
        <f>G10+G11+G12</f>
        <v>949</v>
      </c>
      <c r="H13" s="99"/>
    </row>
    <row r="14" spans="1:9">
      <c r="A14" s="96"/>
      <c r="B14" s="92"/>
      <c r="C14" s="92"/>
      <c r="D14" s="98"/>
      <c r="E14" s="89"/>
      <c r="F14" s="89"/>
      <c r="G14" s="98"/>
      <c r="H14" s="99"/>
      <c r="I14" s="99"/>
    </row>
    <row r="15" spans="1:9">
      <c r="A15" s="96" t="s">
        <v>31</v>
      </c>
      <c r="B15" s="91">
        <v>11</v>
      </c>
      <c r="C15" s="97"/>
      <c r="D15" s="98">
        <v>-339</v>
      </c>
      <c r="E15" s="89"/>
      <c r="F15" s="89">
        <v>-143</v>
      </c>
      <c r="G15" s="98">
        <v>-309</v>
      </c>
    </row>
    <row r="16" spans="1:9">
      <c r="A16" s="96" t="s">
        <v>32</v>
      </c>
      <c r="B16" s="91">
        <v>5.3</v>
      </c>
      <c r="C16" s="97"/>
      <c r="D16" s="98">
        <v>-247</v>
      </c>
      <c r="E16" s="167"/>
      <c r="F16" s="89">
        <v>-326</v>
      </c>
      <c r="G16" s="98">
        <v>-222</v>
      </c>
    </row>
    <row r="17" spans="1:9">
      <c r="A17" s="96" t="s">
        <v>21</v>
      </c>
      <c r="B17" s="91">
        <v>9</v>
      </c>
      <c r="C17" s="97"/>
      <c r="D17" s="98">
        <v>-1</v>
      </c>
      <c r="E17" s="89"/>
      <c r="F17" s="89">
        <v>-18</v>
      </c>
      <c r="G17" s="98">
        <v>-2</v>
      </c>
      <c r="H17" s="99"/>
    </row>
    <row r="18" spans="1:9" ht="15.75" thickBot="1">
      <c r="A18" s="96" t="s">
        <v>22</v>
      </c>
      <c r="B18" s="91">
        <v>5.4</v>
      </c>
      <c r="C18" s="97"/>
      <c r="D18" s="98">
        <v>-56</v>
      </c>
      <c r="E18" s="89"/>
      <c r="F18" s="89">
        <v>-273</v>
      </c>
      <c r="G18" s="98">
        <v>-64</v>
      </c>
      <c r="H18" s="99"/>
    </row>
    <row r="19" spans="1:9" ht="15" customHeight="1">
      <c r="A19" s="100" t="s">
        <v>97</v>
      </c>
      <c r="B19" s="92"/>
      <c r="C19" s="97"/>
      <c r="D19" s="101">
        <f>D13+D15+D16+D17+D18</f>
        <v>353</v>
      </c>
      <c r="E19" s="89"/>
      <c r="F19" s="102" t="s">
        <v>51</v>
      </c>
      <c r="G19" s="101">
        <f>G13+G15+G16+G17+G18</f>
        <v>352</v>
      </c>
      <c r="H19" s="99"/>
      <c r="I19" s="99"/>
    </row>
    <row r="20" spans="1:9" ht="15" customHeight="1">
      <c r="A20" s="96"/>
      <c r="B20" s="92"/>
      <c r="C20" s="97"/>
      <c r="D20" s="98"/>
      <c r="E20" s="89"/>
      <c r="F20" s="89"/>
      <c r="G20" s="98"/>
    </row>
    <row r="21" spans="1:9" ht="15.75" thickBot="1">
      <c r="A21" s="96" t="s">
        <v>33</v>
      </c>
      <c r="B21" s="91">
        <v>6</v>
      </c>
      <c r="C21" s="97"/>
      <c r="D21" s="103">
        <v>-35</v>
      </c>
      <c r="E21" s="89"/>
      <c r="F21" s="90">
        <v>-533</v>
      </c>
      <c r="G21" s="103">
        <v>-35</v>
      </c>
    </row>
    <row r="22" spans="1:9" ht="15.75" thickBot="1">
      <c r="A22" s="100" t="s">
        <v>101</v>
      </c>
      <c r="B22" s="97"/>
      <c r="C22" s="97"/>
      <c r="D22" s="104">
        <f>D19+D21</f>
        <v>318</v>
      </c>
      <c r="E22" s="89"/>
      <c r="F22" s="105" t="s">
        <v>52</v>
      </c>
      <c r="G22" s="104">
        <f>G19+G21</f>
        <v>317</v>
      </c>
    </row>
    <row r="23" spans="1:9" ht="15.75" thickTop="1">
      <c r="A23" s="100"/>
      <c r="B23" s="97"/>
      <c r="C23" s="97"/>
      <c r="D23" s="98"/>
      <c r="E23" s="89"/>
      <c r="F23" s="89"/>
      <c r="G23" s="98"/>
    </row>
    <row r="24" spans="1:9" ht="15" customHeight="1" thickBot="1">
      <c r="A24" s="100" t="s">
        <v>34</v>
      </c>
      <c r="B24" s="97"/>
      <c r="C24" s="97"/>
      <c r="D24" s="103" t="s">
        <v>54</v>
      </c>
      <c r="E24" s="89"/>
      <c r="F24" s="90" t="s">
        <v>54</v>
      </c>
      <c r="G24" s="103" t="s">
        <v>54</v>
      </c>
    </row>
    <row r="25" spans="1:9" ht="33.75" customHeight="1">
      <c r="A25" s="100"/>
      <c r="B25" s="97"/>
      <c r="C25" s="97"/>
      <c r="D25" s="106"/>
      <c r="E25" s="89"/>
      <c r="F25" s="97"/>
      <c r="G25" s="106"/>
    </row>
    <row r="26" spans="1:9" ht="15.75" thickBot="1">
      <c r="A26" s="100" t="s">
        <v>35</v>
      </c>
      <c r="B26" s="97"/>
      <c r="C26" s="97"/>
      <c r="D26" s="104">
        <f>D22</f>
        <v>318</v>
      </c>
      <c r="E26" s="89"/>
      <c r="F26" s="105" t="s">
        <v>52</v>
      </c>
      <c r="G26" s="104">
        <f>G22</f>
        <v>317</v>
      </c>
    </row>
    <row r="27" spans="1:9" ht="15.75" customHeight="1" thickTop="1">
      <c r="A27" s="95"/>
      <c r="B27" s="8"/>
      <c r="C27" s="8"/>
      <c r="D27" s="8"/>
      <c r="E27" s="8"/>
      <c r="F27" s="8"/>
      <c r="G27" s="8"/>
    </row>
    <row r="28" spans="1:9">
      <c r="A28" s="107"/>
      <c r="B28" s="107"/>
      <c r="C28" s="108"/>
      <c r="D28" s="50"/>
      <c r="E28" s="50"/>
      <c r="G28" s="50"/>
    </row>
    <row r="29" spans="1:9">
      <c r="A29" s="107"/>
      <c r="B29" s="107"/>
      <c r="C29" s="108"/>
      <c r="D29" s="50"/>
      <c r="E29" s="50"/>
      <c r="G29" s="50"/>
    </row>
    <row r="30" spans="1:9">
      <c r="A30" s="109" t="s">
        <v>1</v>
      </c>
      <c r="B30" s="107"/>
      <c r="C30" s="108"/>
      <c r="D30" s="50"/>
      <c r="E30" s="50"/>
      <c r="G30" s="50"/>
    </row>
    <row r="31" spans="1:9">
      <c r="A31" s="107"/>
      <c r="B31" s="107"/>
      <c r="C31" s="108"/>
      <c r="D31" s="50"/>
      <c r="E31" s="50"/>
      <c r="G31" s="50"/>
    </row>
    <row r="32" spans="1:9">
      <c r="A32" s="44" t="s">
        <v>98</v>
      </c>
      <c r="B32" s="44"/>
    </row>
    <row r="33" spans="1:2">
      <c r="A33" s="44"/>
      <c r="B33" s="44"/>
    </row>
    <row r="34" spans="1:2">
      <c r="A34" s="7"/>
      <c r="B34" s="7"/>
    </row>
    <row r="35" spans="1:2" ht="15" customHeight="1"/>
    <row r="36" spans="1:2">
      <c r="A36" s="110"/>
      <c r="B36" s="110"/>
    </row>
    <row r="37" spans="1:2">
      <c r="A37" s="111"/>
      <c r="B37" s="111"/>
    </row>
    <row r="38" spans="1:2">
      <c r="A38" s="112"/>
      <c r="B38" s="112"/>
    </row>
    <row r="41" spans="1:2">
      <c r="A41" s="113"/>
      <c r="B41" s="113"/>
    </row>
    <row r="43" spans="1:2">
      <c r="A43" s="112"/>
      <c r="B43" s="112"/>
    </row>
  </sheetData>
  <mergeCells count="2">
    <mergeCell ref="A1:F1"/>
    <mergeCell ref="A2:D2"/>
  </mergeCells>
  <phoneticPr fontId="0" type="noConversion"/>
  <pageMargins left="0.85" right="0.35433070866141736" top="0.59055118110236227" bottom="0.27559055118110237" header="0.39370078740157483" footer="0.15748031496062992"/>
  <pageSetup paperSize="9" orientation="portrait" blackAndWhite="1" useFirstPageNumber="1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zoomScaleNormal="100" workbookViewId="0">
      <selection activeCell="G30" sqref="G30"/>
    </sheetView>
  </sheetViews>
  <sheetFormatPr defaultRowHeight="15"/>
  <cols>
    <col min="1" max="1" width="52.140625" style="4" customWidth="1"/>
    <col min="2" max="2" width="11.140625" style="133" hidden="1" customWidth="1"/>
    <col min="3" max="3" width="2.7109375" style="5" customWidth="1"/>
    <col min="4" max="4" width="13.28515625" style="79" bestFit="1" customWidth="1"/>
    <col min="5" max="5" width="2.85546875" style="4" customWidth="1"/>
    <col min="6" max="6" width="13" style="4" hidden="1" customWidth="1"/>
    <col min="7" max="7" width="13.28515625" style="79" bestFit="1" customWidth="1"/>
    <col min="8" max="16384" width="9.140625" style="4"/>
  </cols>
  <sheetData>
    <row r="1" spans="1:8" s="81" customFormat="1">
      <c r="A1" s="175" t="s">
        <v>122</v>
      </c>
      <c r="B1" s="175"/>
      <c r="C1" s="175"/>
      <c r="D1" s="175"/>
      <c r="E1" s="175"/>
      <c r="F1" s="175"/>
    </row>
    <row r="2" spans="1:8" s="148" customFormat="1">
      <c r="A2" s="87" t="s">
        <v>71</v>
      </c>
      <c r="B2" s="146"/>
      <c r="C2" s="147"/>
      <c r="D2" s="77"/>
      <c r="G2" s="77"/>
    </row>
    <row r="3" spans="1:8" ht="15" customHeight="1">
      <c r="A3" s="147" t="s">
        <v>126</v>
      </c>
      <c r="B3" s="146"/>
      <c r="C3" s="148"/>
    </row>
    <row r="4" spans="1:8" ht="15" customHeight="1">
      <c r="A4" s="147"/>
      <c r="B4" s="146"/>
      <c r="C4" s="148"/>
      <c r="D4" s="78"/>
      <c r="G4" s="78"/>
    </row>
    <row r="5" spans="1:8" s="151" customFormat="1" ht="15" customHeight="1" thickBot="1">
      <c r="A5" s="96"/>
      <c r="B5" s="149" t="s">
        <v>68</v>
      </c>
      <c r="C5" s="150"/>
      <c r="D5" s="90" t="str">
        <f>IS!D7</f>
        <v>01.01-31.12.2017</v>
      </c>
      <c r="E5" s="89"/>
      <c r="F5" s="117">
        <v>2010</v>
      </c>
      <c r="G5" s="90" t="str">
        <f>IS!G7</f>
        <v>01.01-31.12.2016</v>
      </c>
    </row>
    <row r="6" spans="1:8" ht="23.25" customHeight="1">
      <c r="A6" s="100"/>
      <c r="B6" s="91"/>
      <c r="C6" s="91"/>
      <c r="D6" s="136" t="s">
        <v>72</v>
      </c>
      <c r="E6" s="89"/>
      <c r="F6" s="119" t="s">
        <v>72</v>
      </c>
      <c r="G6" s="136" t="s">
        <v>72</v>
      </c>
    </row>
    <row r="7" spans="1:8" ht="13.5" customHeight="1">
      <c r="A7" s="100" t="s">
        <v>2</v>
      </c>
      <c r="B7" s="92"/>
      <c r="C7" s="91"/>
      <c r="D7" s="137"/>
      <c r="E7" s="96"/>
      <c r="F7" s="116"/>
      <c r="G7" s="137"/>
    </row>
    <row r="8" spans="1:8" ht="13.5" customHeight="1">
      <c r="A8" s="96" t="s">
        <v>3</v>
      </c>
      <c r="B8" s="150">
        <v>7</v>
      </c>
      <c r="C8" s="89"/>
      <c r="D8" s="98">
        <v>7746</v>
      </c>
      <c r="E8" s="89"/>
      <c r="F8" s="116" t="s">
        <v>73</v>
      </c>
      <c r="G8" s="98">
        <v>2747</v>
      </c>
      <c r="H8" s="98"/>
    </row>
    <row r="9" spans="1:8" ht="13.5" customHeight="1">
      <c r="A9" s="52" t="s">
        <v>28</v>
      </c>
      <c r="B9" s="150" t="s">
        <v>74</v>
      </c>
      <c r="C9" s="89"/>
      <c r="D9" s="98">
        <v>43401</v>
      </c>
      <c r="E9" s="89"/>
      <c r="F9" s="116" t="s">
        <v>45</v>
      </c>
      <c r="G9" s="98">
        <v>45608</v>
      </c>
      <c r="H9" s="98"/>
    </row>
    <row r="10" spans="1:8" ht="13.5" customHeight="1">
      <c r="A10" s="96" t="s">
        <v>6</v>
      </c>
      <c r="B10" s="150">
        <v>8</v>
      </c>
      <c r="C10" s="89"/>
      <c r="D10" s="98">
        <v>96</v>
      </c>
      <c r="E10" s="89"/>
      <c r="F10" s="116">
        <v>7</v>
      </c>
      <c r="G10" s="98">
        <v>92</v>
      </c>
      <c r="H10" s="98"/>
    </row>
    <row r="11" spans="1:8" hidden="1">
      <c r="A11" s="96" t="s">
        <v>28</v>
      </c>
      <c r="B11" s="150">
        <v>11</v>
      </c>
      <c r="C11" s="97"/>
      <c r="D11" s="98"/>
      <c r="E11" s="89"/>
      <c r="F11" s="116" t="s">
        <v>75</v>
      </c>
      <c r="G11" s="98"/>
      <c r="H11" s="98"/>
    </row>
    <row r="12" spans="1:8" hidden="1">
      <c r="A12" s="96" t="s">
        <v>5</v>
      </c>
      <c r="B12" s="150">
        <v>10</v>
      </c>
      <c r="C12" s="97"/>
      <c r="D12" s="98"/>
      <c r="E12" s="89"/>
      <c r="F12" s="116">
        <v>1</v>
      </c>
      <c r="G12" s="98"/>
      <c r="H12" s="98"/>
    </row>
    <row r="13" spans="1:8">
      <c r="A13" s="96" t="s">
        <v>76</v>
      </c>
      <c r="B13" s="150">
        <v>9</v>
      </c>
      <c r="C13" s="97"/>
      <c r="D13" s="98">
        <v>1</v>
      </c>
      <c r="E13" s="89"/>
      <c r="F13" s="116">
        <v>25</v>
      </c>
      <c r="G13" s="98">
        <v>0</v>
      </c>
      <c r="H13" s="98"/>
    </row>
    <row r="14" spans="1:8" hidden="1">
      <c r="A14" s="96" t="s">
        <v>77</v>
      </c>
      <c r="B14" s="150">
        <v>9</v>
      </c>
      <c r="C14" s="97"/>
      <c r="D14" s="98"/>
      <c r="E14" s="89"/>
      <c r="F14" s="116" t="s">
        <v>45</v>
      </c>
      <c r="G14" s="98"/>
      <c r="H14" s="98"/>
    </row>
    <row r="15" spans="1:8" ht="15.75" thickBot="1">
      <c r="A15" s="96" t="s">
        <v>129</v>
      </c>
      <c r="B15" s="150">
        <v>12</v>
      </c>
      <c r="C15" s="97"/>
      <c r="D15" s="98">
        <v>4</v>
      </c>
      <c r="E15" s="89"/>
      <c r="F15" s="116">
        <v>660</v>
      </c>
      <c r="G15" s="98">
        <v>1</v>
      </c>
    </row>
    <row r="16" spans="1:8" ht="15.75" thickBot="1">
      <c r="A16" s="100" t="s">
        <v>36</v>
      </c>
      <c r="B16" s="116"/>
      <c r="C16" s="97"/>
      <c r="D16" s="130">
        <f>SUM(D7:D15)</f>
        <v>51248</v>
      </c>
      <c r="E16" s="89"/>
      <c r="F16" s="152" t="s">
        <v>55</v>
      </c>
      <c r="G16" s="130">
        <f>SUM(G7:G15)</f>
        <v>48448</v>
      </c>
    </row>
    <row r="17" spans="1:10" ht="15.75" thickTop="1">
      <c r="A17" s="96"/>
      <c r="B17" s="150"/>
      <c r="C17" s="91"/>
      <c r="D17" s="153"/>
      <c r="E17" s="96"/>
      <c r="F17" s="154"/>
      <c r="G17" s="153"/>
    </row>
    <row r="18" spans="1:10">
      <c r="A18" s="155" t="s">
        <v>37</v>
      </c>
      <c r="B18" s="150"/>
      <c r="C18" s="92"/>
      <c r="D18" s="156"/>
      <c r="E18" s="96"/>
      <c r="F18" s="129"/>
      <c r="G18" s="156"/>
    </row>
    <row r="19" spans="1:10">
      <c r="A19" s="155" t="s">
        <v>38</v>
      </c>
      <c r="B19" s="150"/>
      <c r="C19" s="89"/>
      <c r="D19" s="98"/>
      <c r="E19" s="89"/>
      <c r="F19" s="116"/>
      <c r="G19" s="98"/>
    </row>
    <row r="20" spans="1:10">
      <c r="A20" s="96" t="s">
        <v>27</v>
      </c>
      <c r="B20" s="150">
        <v>13</v>
      </c>
      <c r="C20" s="89"/>
      <c r="D20" s="98">
        <v>14</v>
      </c>
      <c r="E20" s="89"/>
      <c r="F20" s="116">
        <v>49</v>
      </c>
      <c r="G20" s="98">
        <v>29</v>
      </c>
      <c r="H20" s="98"/>
    </row>
    <row r="21" spans="1:10">
      <c r="A21" s="96" t="s">
        <v>131</v>
      </c>
      <c r="B21" s="150"/>
      <c r="C21" s="89"/>
      <c r="D21" s="98"/>
      <c r="E21" s="89"/>
      <c r="F21" s="116"/>
      <c r="G21" s="98">
        <v>23</v>
      </c>
      <c r="H21" s="98"/>
    </row>
    <row r="22" spans="1:10">
      <c r="A22" s="96" t="s">
        <v>78</v>
      </c>
      <c r="B22" s="150">
        <v>15</v>
      </c>
      <c r="C22" s="89"/>
      <c r="D22" s="98">
        <v>10</v>
      </c>
      <c r="E22" s="89"/>
      <c r="F22" s="116">
        <v>9</v>
      </c>
      <c r="G22" s="98">
        <v>6</v>
      </c>
      <c r="H22" s="98"/>
    </row>
    <row r="23" spans="1:10">
      <c r="A23" s="96" t="s">
        <v>102</v>
      </c>
      <c r="B23" s="150">
        <v>12</v>
      </c>
      <c r="C23" s="97"/>
      <c r="D23" s="98">
        <v>24005</v>
      </c>
      <c r="E23" s="89"/>
      <c r="F23" s="116"/>
      <c r="G23" s="98">
        <v>24136</v>
      </c>
      <c r="H23" s="98"/>
    </row>
    <row r="24" spans="1:10" ht="12.75" customHeight="1">
      <c r="A24" s="163" t="s">
        <v>104</v>
      </c>
      <c r="B24" s="150">
        <v>12</v>
      </c>
      <c r="C24" s="97"/>
      <c r="D24" s="98">
        <v>21628</v>
      </c>
      <c r="E24" s="89"/>
      <c r="F24" s="116" t="s">
        <v>56</v>
      </c>
      <c r="G24" s="98">
        <v>23338</v>
      </c>
      <c r="H24" s="98"/>
    </row>
    <row r="25" spans="1:10" ht="2.25" hidden="1" customHeight="1" thickBot="1">
      <c r="A25" s="100"/>
      <c r="B25" s="157"/>
      <c r="C25" s="97"/>
      <c r="D25" s="125"/>
      <c r="E25" s="89"/>
      <c r="F25" s="158"/>
      <c r="G25" s="125"/>
    </row>
    <row r="26" spans="1:10" ht="15.75" thickBot="1">
      <c r="A26" s="155" t="s">
        <v>39</v>
      </c>
      <c r="B26" s="157"/>
      <c r="C26" s="97"/>
      <c r="D26" s="104">
        <f>SUM(C20:D25)</f>
        <v>45657</v>
      </c>
      <c r="E26" s="89"/>
      <c r="F26" s="159" t="s">
        <v>57</v>
      </c>
      <c r="G26" s="104">
        <f>+G20+G21+G22+G23+G24</f>
        <v>47532</v>
      </c>
    </row>
    <row r="27" spans="1:10" ht="15.75" thickTop="1">
      <c r="A27" s="100"/>
      <c r="B27" s="157"/>
      <c r="C27" s="92"/>
      <c r="D27" s="156"/>
      <c r="E27" s="96"/>
      <c r="F27" s="129"/>
      <c r="G27" s="156"/>
    </row>
    <row r="28" spans="1:10">
      <c r="A28" s="155" t="s">
        <v>40</v>
      </c>
      <c r="B28" s="91"/>
      <c r="C28" s="91"/>
      <c r="D28" s="137"/>
      <c r="E28" s="96"/>
      <c r="F28" s="116"/>
      <c r="G28" s="137"/>
      <c r="J28" s="168"/>
    </row>
    <row r="29" spans="1:10">
      <c r="A29" s="96" t="s">
        <v>24</v>
      </c>
      <c r="B29" s="150">
        <v>16.100000000000001</v>
      </c>
      <c r="C29" s="97"/>
      <c r="D29" s="98">
        <v>5000</v>
      </c>
      <c r="E29" s="89"/>
      <c r="F29" s="116" t="s">
        <v>79</v>
      </c>
      <c r="G29" s="98">
        <v>500</v>
      </c>
      <c r="H29" s="98"/>
    </row>
    <row r="30" spans="1:10">
      <c r="A30" s="96" t="s">
        <v>29</v>
      </c>
      <c r="B30" s="150">
        <v>16.2</v>
      </c>
      <c r="C30" s="97"/>
      <c r="D30" s="98">
        <v>52</v>
      </c>
      <c r="E30" s="89"/>
      <c r="F30" s="116">
        <v>342</v>
      </c>
      <c r="G30" s="98">
        <v>20</v>
      </c>
      <c r="H30" s="98"/>
    </row>
    <row r="31" spans="1:10">
      <c r="A31" s="96" t="s">
        <v>96</v>
      </c>
      <c r="B31" s="116"/>
      <c r="C31" s="97"/>
      <c r="D31" s="98">
        <v>539</v>
      </c>
      <c r="E31" s="89"/>
      <c r="F31" s="116" t="s">
        <v>80</v>
      </c>
      <c r="G31" s="98">
        <v>396</v>
      </c>
      <c r="H31" s="98"/>
    </row>
    <row r="32" spans="1:10" ht="15.75" thickBot="1">
      <c r="A32" s="100"/>
      <c r="B32" s="116"/>
      <c r="C32" s="97"/>
      <c r="D32" s="125"/>
      <c r="E32" s="97"/>
      <c r="F32" s="158"/>
      <c r="G32" s="125"/>
    </row>
    <row r="33" spans="1:7" ht="15" customHeight="1" thickBot="1">
      <c r="A33" s="155" t="s">
        <v>17</v>
      </c>
      <c r="B33" s="116"/>
      <c r="C33" s="97"/>
      <c r="D33" s="104">
        <f>SUM(D29:D32)</f>
        <v>5591</v>
      </c>
      <c r="E33" s="97"/>
      <c r="F33" s="159" t="s">
        <v>58</v>
      </c>
      <c r="G33" s="104">
        <f>SUM(G29:G32)</f>
        <v>916</v>
      </c>
    </row>
    <row r="34" spans="1:7" ht="25.5" customHeight="1" thickTop="1" thickBot="1">
      <c r="A34" s="160"/>
      <c r="B34" s="123"/>
      <c r="C34" s="97"/>
      <c r="D34" s="106"/>
      <c r="E34" s="97"/>
      <c r="F34" s="123"/>
      <c r="G34" s="106"/>
    </row>
    <row r="35" spans="1:7" ht="15.75" thickBot="1">
      <c r="A35" s="155" t="s">
        <v>41</v>
      </c>
      <c r="B35" s="123"/>
      <c r="C35" s="97"/>
      <c r="D35" s="130">
        <f>D33+D26</f>
        <v>51248</v>
      </c>
      <c r="E35" s="89"/>
      <c r="F35" s="152" t="s">
        <v>55</v>
      </c>
      <c r="G35" s="130">
        <f>G33+G26</f>
        <v>48448</v>
      </c>
    </row>
    <row r="36" spans="1:7" ht="15.75" thickTop="1">
      <c r="A36" s="95"/>
      <c r="B36" s="8"/>
      <c r="C36" s="8"/>
      <c r="D36" s="141">
        <f>D16-D35</f>
        <v>0</v>
      </c>
      <c r="E36" s="8"/>
      <c r="F36" s="8"/>
      <c r="G36" s="141">
        <f>G16-G35</f>
        <v>0</v>
      </c>
    </row>
    <row r="37" spans="1:7">
      <c r="A37" s="107"/>
    </row>
    <row r="38" spans="1:7">
      <c r="A38" s="107"/>
    </row>
    <row r="39" spans="1:7">
      <c r="A39" s="109" t="s">
        <v>1</v>
      </c>
    </row>
    <row r="40" spans="1:7">
      <c r="A40" s="107"/>
    </row>
    <row r="41" spans="1:7">
      <c r="A41" s="44" t="s">
        <v>98</v>
      </c>
      <c r="D41" s="161"/>
      <c r="G41" s="161"/>
    </row>
    <row r="42" spans="1:7" ht="15" customHeight="1">
      <c r="A42" s="44"/>
    </row>
    <row r="43" spans="1:7">
      <c r="A43" s="7"/>
      <c r="B43" s="162"/>
    </row>
    <row r="44" spans="1:7">
      <c r="B44" s="162"/>
      <c r="D44" s="161"/>
      <c r="G44" s="161"/>
    </row>
    <row r="45" spans="1:7">
      <c r="B45" s="162"/>
      <c r="D45" s="161"/>
      <c r="G45" s="161"/>
    </row>
    <row r="46" spans="1:7">
      <c r="B46" s="162"/>
    </row>
    <row r="47" spans="1:7">
      <c r="B47" s="162"/>
    </row>
    <row r="48" spans="1:7">
      <c r="B48" s="162"/>
      <c r="C48" s="4"/>
    </row>
    <row r="49" spans="2:3">
      <c r="B49" s="162"/>
      <c r="C49" s="4"/>
    </row>
    <row r="50" spans="2:3">
      <c r="B50" s="162"/>
      <c r="C50" s="4"/>
    </row>
    <row r="51" spans="2:3">
      <c r="B51" s="162"/>
      <c r="C51" s="4"/>
    </row>
    <row r="52" spans="2:3">
      <c r="B52" s="162"/>
      <c r="C52" s="4"/>
    </row>
    <row r="53" spans="2:3">
      <c r="B53" s="162"/>
      <c r="C53" s="4"/>
    </row>
    <row r="54" spans="2:3">
      <c r="B54" s="162"/>
      <c r="C54" s="4"/>
    </row>
    <row r="55" spans="2:3">
      <c r="B55" s="162"/>
      <c r="C55" s="4"/>
    </row>
    <row r="56" spans="2:3">
      <c r="B56" s="162"/>
      <c r="C56" s="4"/>
    </row>
    <row r="57" spans="2:3">
      <c r="B57" s="162"/>
      <c r="C57" s="4"/>
    </row>
    <row r="58" spans="2:3">
      <c r="B58" s="162"/>
      <c r="C58" s="4"/>
    </row>
    <row r="59" spans="2:3">
      <c r="B59" s="162"/>
      <c r="C59" s="4"/>
    </row>
    <row r="60" spans="2:3">
      <c r="B60" s="162"/>
      <c r="C60" s="4"/>
    </row>
    <row r="61" spans="2:3">
      <c r="B61" s="162"/>
      <c r="C61" s="4"/>
    </row>
    <row r="62" spans="2:3">
      <c r="B62" s="162"/>
      <c r="C62" s="4"/>
    </row>
    <row r="63" spans="2:3">
      <c r="B63" s="162"/>
      <c r="C63" s="4"/>
    </row>
    <row r="64" spans="2:3">
      <c r="B64" s="162"/>
      <c r="C64" s="4"/>
    </row>
    <row r="65" spans="2:3">
      <c r="B65" s="162"/>
      <c r="C65" s="4"/>
    </row>
    <row r="66" spans="2:3">
      <c r="B66" s="162"/>
      <c r="C66" s="4"/>
    </row>
    <row r="67" spans="2:3">
      <c r="B67" s="162"/>
      <c r="C67" s="4"/>
    </row>
    <row r="68" spans="2:3">
      <c r="B68" s="162"/>
      <c r="C68" s="4"/>
    </row>
    <row r="69" spans="2:3">
      <c r="B69" s="162"/>
      <c r="C69" s="4"/>
    </row>
    <row r="70" spans="2:3">
      <c r="B70" s="162"/>
      <c r="C70" s="4"/>
    </row>
    <row r="71" spans="2:3">
      <c r="B71" s="162"/>
      <c r="C71" s="4"/>
    </row>
    <row r="72" spans="2:3">
      <c r="B72" s="162"/>
      <c r="C72" s="4"/>
    </row>
    <row r="73" spans="2:3">
      <c r="B73" s="162"/>
      <c r="C73" s="4"/>
    </row>
    <row r="74" spans="2:3">
      <c r="B74" s="162"/>
      <c r="C74" s="4"/>
    </row>
    <row r="75" spans="2:3">
      <c r="B75" s="162"/>
      <c r="C75" s="4"/>
    </row>
    <row r="76" spans="2:3">
      <c r="B76" s="162"/>
      <c r="C76" s="4"/>
    </row>
    <row r="77" spans="2:3">
      <c r="B77" s="162"/>
      <c r="C77" s="4"/>
    </row>
  </sheetData>
  <mergeCells count="1">
    <mergeCell ref="A1:F1"/>
  </mergeCells>
  <phoneticPr fontId="0" type="noConversion"/>
  <pageMargins left="0.95" right="0.35433070866141736" top="0.39370078740157483" bottom="0.27559055118110237" header="0.35433070866141736" footer="0.23622047244094491"/>
  <pageSetup paperSize="9" firstPageNumber="2" orientation="portrait" blackAndWhite="1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zoomScaleSheetLayoutView="100" workbookViewId="0">
      <selection activeCell="C33" sqref="C33"/>
    </sheetView>
  </sheetViews>
  <sheetFormatPr defaultRowHeight="15"/>
  <cols>
    <col min="1" max="1" width="39.42578125" style="34" customWidth="1"/>
    <col min="2" max="2" width="6.7109375" style="34" customWidth="1"/>
    <col min="3" max="3" width="15" style="34" customWidth="1"/>
    <col min="4" max="4" width="1.7109375" style="34" customWidth="1"/>
    <col min="5" max="5" width="17.140625" style="34" customWidth="1"/>
    <col min="6" max="6" width="1.5703125" style="34" customWidth="1"/>
    <col min="7" max="7" width="15.7109375" style="34" customWidth="1"/>
    <col min="8" max="8" width="1.5703125" style="34" customWidth="1"/>
    <col min="9" max="9" width="13.7109375" style="34" customWidth="1"/>
    <col min="10" max="10" width="9.140625" style="34"/>
    <col min="11" max="11" width="10.28515625" style="34" bestFit="1" customWidth="1"/>
    <col min="12" max="16384" width="9.140625" style="34"/>
  </cols>
  <sheetData>
    <row r="1" spans="1:9" s="1" customFormat="1">
      <c r="A1" s="175" t="s">
        <v>122</v>
      </c>
      <c r="B1" s="175"/>
      <c r="C1" s="175"/>
      <c r="D1" s="175"/>
      <c r="E1" s="175"/>
      <c r="F1" s="175"/>
    </row>
    <row r="2" spans="1:9" ht="18" customHeight="1">
      <c r="A2" s="179" t="s">
        <v>15</v>
      </c>
      <c r="B2" s="179"/>
      <c r="C2" s="180"/>
      <c r="D2" s="180"/>
      <c r="E2" s="180"/>
      <c r="F2" s="180"/>
      <c r="G2" s="180"/>
      <c r="H2" s="180"/>
      <c r="I2" s="180"/>
    </row>
    <row r="3" spans="1:9" ht="18" customHeight="1">
      <c r="A3" s="173" t="s">
        <v>124</v>
      </c>
      <c r="B3" s="16"/>
      <c r="C3" s="19"/>
      <c r="D3" s="19"/>
      <c r="E3" s="19"/>
      <c r="F3" s="19"/>
      <c r="G3" s="19"/>
      <c r="H3" s="19"/>
      <c r="I3" s="19"/>
    </row>
    <row r="4" spans="1:9" ht="18" customHeight="1">
      <c r="A4" s="16"/>
      <c r="B4" s="16"/>
      <c r="C4" s="19"/>
      <c r="D4" s="19"/>
      <c r="E4" s="19"/>
      <c r="F4" s="19"/>
      <c r="G4" s="19"/>
      <c r="H4" s="19"/>
      <c r="I4" s="19"/>
    </row>
    <row r="5" spans="1:9" ht="18" customHeight="1">
      <c r="A5" s="16"/>
      <c r="B5" s="16"/>
      <c r="C5" s="19"/>
      <c r="D5" s="19"/>
      <c r="E5" s="19"/>
      <c r="F5" s="19"/>
      <c r="G5" s="19"/>
      <c r="H5" s="19"/>
      <c r="I5" s="19"/>
    </row>
    <row r="6" spans="1:9" ht="16.5" customHeight="1">
      <c r="A6" s="179"/>
      <c r="B6" s="179"/>
      <c r="C6" s="180"/>
      <c r="D6" s="180"/>
      <c r="E6" s="180"/>
      <c r="F6" s="180"/>
      <c r="G6" s="180"/>
      <c r="H6" s="180"/>
      <c r="I6" s="180"/>
    </row>
    <row r="7" spans="1:9" s="35" customFormat="1" ht="15" customHeight="1">
      <c r="A7" s="182"/>
      <c r="B7" s="183"/>
      <c r="C7" s="56" t="s">
        <v>0</v>
      </c>
      <c r="D7" s="178"/>
      <c r="E7" s="178" t="s">
        <v>16</v>
      </c>
      <c r="F7" s="184"/>
      <c r="G7" s="56" t="s">
        <v>29</v>
      </c>
      <c r="H7" s="178"/>
      <c r="I7" s="178" t="s">
        <v>83</v>
      </c>
    </row>
    <row r="8" spans="1:9" s="36" customFormat="1" ht="32.25" customHeight="1" thickBot="1">
      <c r="A8" s="182"/>
      <c r="B8" s="183"/>
      <c r="C8" s="59" t="s">
        <v>81</v>
      </c>
      <c r="D8" s="178"/>
      <c r="E8" s="181"/>
      <c r="F8" s="184"/>
      <c r="G8" s="59" t="s">
        <v>82</v>
      </c>
      <c r="H8" s="178"/>
      <c r="I8" s="181"/>
    </row>
    <row r="9" spans="1:9" s="37" customFormat="1">
      <c r="A9" s="61"/>
      <c r="B9" s="65"/>
      <c r="C9" s="66" t="s">
        <v>69</v>
      </c>
      <c r="D9" s="64"/>
      <c r="E9" s="66" t="s">
        <v>69</v>
      </c>
      <c r="F9" s="67"/>
      <c r="G9" s="66" t="s">
        <v>69</v>
      </c>
      <c r="H9" s="68"/>
      <c r="I9" s="66" t="s">
        <v>69</v>
      </c>
    </row>
    <row r="10" spans="1:9" s="36" customFormat="1">
      <c r="A10" s="54"/>
      <c r="B10" s="55"/>
      <c r="C10" s="57"/>
      <c r="D10" s="57"/>
      <c r="E10" s="57"/>
      <c r="F10" s="57"/>
      <c r="G10" s="51"/>
      <c r="H10" s="57"/>
      <c r="I10" s="51"/>
    </row>
    <row r="11" spans="1:9" s="38" customFormat="1" ht="14.25">
      <c r="A11" s="54" t="s">
        <v>111</v>
      </c>
      <c r="B11" s="55"/>
      <c r="C11" s="72">
        <v>500</v>
      </c>
      <c r="D11" s="57"/>
      <c r="E11" s="57">
        <v>137</v>
      </c>
      <c r="F11" s="57"/>
      <c r="G11" s="51">
        <v>9</v>
      </c>
      <c r="H11" s="57"/>
      <c r="I11" s="51">
        <f>C11+E11+G11</f>
        <v>646</v>
      </c>
    </row>
    <row r="12" spans="1:9" s="39" customFormat="1" ht="15" customHeight="1">
      <c r="A12" s="52" t="s">
        <v>115</v>
      </c>
      <c r="B12" s="55"/>
      <c r="C12" s="55" t="s">
        <v>45</v>
      </c>
      <c r="D12" s="55"/>
      <c r="E12" s="55">
        <v>317</v>
      </c>
      <c r="F12" s="55"/>
      <c r="G12" s="53" t="s">
        <v>45</v>
      </c>
      <c r="H12" s="55"/>
      <c r="I12" s="53">
        <f>E12</f>
        <v>317</v>
      </c>
    </row>
    <row r="13" spans="1:9" ht="15.75" hidden="1" thickBot="1">
      <c r="A13" s="52" t="s">
        <v>84</v>
      </c>
      <c r="B13" s="55"/>
      <c r="C13" s="60" t="s">
        <v>45</v>
      </c>
      <c r="D13" s="55"/>
      <c r="E13" s="60" t="s">
        <v>45</v>
      </c>
      <c r="F13" s="55"/>
      <c r="G13" s="62" t="s">
        <v>45</v>
      </c>
      <c r="H13" s="55"/>
      <c r="I13" s="62" t="s">
        <v>45</v>
      </c>
    </row>
    <row r="14" spans="1:9">
      <c r="A14" s="52" t="s">
        <v>46</v>
      </c>
      <c r="B14" s="55"/>
      <c r="C14" s="55" t="s">
        <v>45</v>
      </c>
      <c r="D14" s="55"/>
      <c r="E14" s="55">
        <f>SUM(E11:E13)</f>
        <v>454</v>
      </c>
      <c r="F14" s="55"/>
      <c r="G14" s="53" t="s">
        <v>45</v>
      </c>
      <c r="H14" s="55"/>
      <c r="I14" s="53">
        <f>E14</f>
        <v>454</v>
      </c>
    </row>
    <row r="15" spans="1:9">
      <c r="A15" s="52" t="s">
        <v>87</v>
      </c>
      <c r="B15" s="55"/>
      <c r="C15" s="55" t="s">
        <v>45</v>
      </c>
      <c r="D15" s="55"/>
      <c r="E15" s="69">
        <v>-47</v>
      </c>
      <c r="F15" s="69"/>
      <c r="G15" s="70" t="s">
        <v>45</v>
      </c>
      <c r="H15" s="55"/>
      <c r="I15" s="74">
        <f>E15</f>
        <v>-47</v>
      </c>
    </row>
    <row r="16" spans="1:9" ht="15.75" thickBot="1">
      <c r="A16" s="52" t="s">
        <v>47</v>
      </c>
      <c r="B16" s="55"/>
      <c r="C16" s="60" t="s">
        <v>45</v>
      </c>
      <c r="D16" s="55"/>
      <c r="E16" s="71">
        <v>-11</v>
      </c>
      <c r="F16" s="69"/>
      <c r="G16" s="73">
        <v>11</v>
      </c>
      <c r="H16" s="55"/>
      <c r="I16" s="62" t="s">
        <v>45</v>
      </c>
    </row>
    <row r="17" spans="1:9" ht="15.75" thickBot="1">
      <c r="A17" s="54" t="s">
        <v>113</v>
      </c>
      <c r="B17" s="55"/>
      <c r="C17" s="76">
        <v>500</v>
      </c>
      <c r="D17" s="57"/>
      <c r="E17" s="170">
        <f>E14+E15+E16</f>
        <v>396</v>
      </c>
      <c r="F17" s="57"/>
      <c r="G17" s="63">
        <f>G11+G16</f>
        <v>20</v>
      </c>
      <c r="H17" s="57"/>
      <c r="I17" s="75">
        <f>C17+E17+G17</f>
        <v>916</v>
      </c>
    </row>
    <row r="18" spans="1:9" s="38" customFormat="1" thickTop="1">
      <c r="A18" s="52"/>
      <c r="B18" s="55"/>
      <c r="C18" s="55"/>
      <c r="D18" s="55"/>
      <c r="E18" s="55"/>
      <c r="F18" s="55"/>
      <c r="G18" s="53"/>
      <c r="H18" s="55"/>
      <c r="I18" s="53"/>
    </row>
    <row r="19" spans="1:9" s="38" customFormat="1" ht="14.25">
      <c r="A19" s="54" t="s">
        <v>119</v>
      </c>
      <c r="B19" s="55"/>
      <c r="C19" s="72">
        <v>500</v>
      </c>
      <c r="D19" s="57"/>
      <c r="E19" s="57">
        <v>396</v>
      </c>
      <c r="F19" s="57"/>
      <c r="G19" s="51">
        <v>20</v>
      </c>
      <c r="H19" s="57"/>
      <c r="I19" s="51">
        <f>C19+E19+G19</f>
        <v>916</v>
      </c>
    </row>
    <row r="20" spans="1:9" s="38" customFormat="1" ht="14.25">
      <c r="A20" s="52" t="s">
        <v>120</v>
      </c>
      <c r="B20" s="55"/>
      <c r="C20" s="69">
        <v>4500</v>
      </c>
      <c r="D20" s="57"/>
      <c r="E20" s="57"/>
      <c r="F20" s="57"/>
      <c r="G20" s="51"/>
      <c r="H20" s="57"/>
      <c r="I20" s="53">
        <f>C20+E20+G20</f>
        <v>4500</v>
      </c>
    </row>
    <row r="21" spans="1:9" s="39" customFormat="1" ht="15" customHeight="1">
      <c r="A21" s="52" t="s">
        <v>101</v>
      </c>
      <c r="B21" s="55"/>
      <c r="C21" s="55" t="s">
        <v>45</v>
      </c>
      <c r="D21" s="55"/>
      <c r="E21" s="55">
        <v>318</v>
      </c>
      <c r="F21" s="55"/>
      <c r="G21" s="53" t="s">
        <v>45</v>
      </c>
      <c r="H21" s="55"/>
      <c r="I21" s="53">
        <f>E21</f>
        <v>318</v>
      </c>
    </row>
    <row r="22" spans="1:9" ht="15.75" thickBot="1">
      <c r="A22" s="52" t="s">
        <v>84</v>
      </c>
      <c r="B22" s="55"/>
      <c r="C22" s="60" t="s">
        <v>45</v>
      </c>
      <c r="D22" s="55"/>
      <c r="E22" s="60" t="s">
        <v>45</v>
      </c>
      <c r="F22" s="55"/>
      <c r="G22" s="62" t="s">
        <v>45</v>
      </c>
      <c r="H22" s="55"/>
      <c r="I22" s="62" t="s">
        <v>45</v>
      </c>
    </row>
    <row r="23" spans="1:9">
      <c r="A23" s="52" t="s">
        <v>46</v>
      </c>
      <c r="B23" s="55"/>
      <c r="C23" s="55" t="s">
        <v>45</v>
      </c>
      <c r="D23" s="55"/>
      <c r="E23" s="55">
        <f>E21</f>
        <v>318</v>
      </c>
      <c r="F23" s="55"/>
      <c r="G23" s="53" t="s">
        <v>45</v>
      </c>
      <c r="H23" s="55"/>
      <c r="I23" s="53">
        <f>E23</f>
        <v>318</v>
      </c>
    </row>
    <row r="24" spans="1:9">
      <c r="A24" s="52" t="s">
        <v>87</v>
      </c>
      <c r="B24" s="55"/>
      <c r="C24" s="55" t="s">
        <v>45</v>
      </c>
      <c r="D24" s="55"/>
      <c r="E24" s="69">
        <v>-143</v>
      </c>
      <c r="F24" s="69"/>
      <c r="G24" s="70" t="s">
        <v>45</v>
      </c>
      <c r="H24" s="55"/>
      <c r="I24" s="74">
        <f>E24</f>
        <v>-143</v>
      </c>
    </row>
    <row r="25" spans="1:9" ht="15.75" thickBot="1">
      <c r="A25" s="52" t="s">
        <v>47</v>
      </c>
      <c r="B25" s="55"/>
      <c r="C25" s="60" t="s">
        <v>45</v>
      </c>
      <c r="D25" s="55"/>
      <c r="E25" s="71">
        <v>-32</v>
      </c>
      <c r="F25" s="69"/>
      <c r="G25" s="73">
        <v>32</v>
      </c>
      <c r="H25" s="55"/>
      <c r="I25" s="62" t="s">
        <v>45</v>
      </c>
    </row>
    <row r="26" spans="1:9" ht="15.75" thickBot="1">
      <c r="A26" s="54" t="s">
        <v>127</v>
      </c>
      <c r="B26" s="55"/>
      <c r="C26" s="76">
        <v>5000</v>
      </c>
      <c r="D26" s="57"/>
      <c r="E26" s="170">
        <f>E23+E24+E25+E19</f>
        <v>539</v>
      </c>
      <c r="F26" s="57"/>
      <c r="G26" s="63">
        <f>G19+G25</f>
        <v>52</v>
      </c>
      <c r="H26" s="57"/>
      <c r="I26" s="75">
        <f>C26+E26+G26</f>
        <v>5591</v>
      </c>
    </row>
    <row r="27" spans="1:9" ht="15.75" thickTop="1">
      <c r="A27" s="44"/>
      <c r="B27" s="40"/>
    </row>
    <row r="28" spans="1:9">
      <c r="A28" s="44"/>
      <c r="B28" s="41"/>
    </row>
    <row r="29" spans="1:9">
      <c r="A29" s="6" t="s">
        <v>1</v>
      </c>
    </row>
    <row r="31" spans="1:9">
      <c r="A31" s="44" t="s">
        <v>98</v>
      </c>
    </row>
    <row r="37" spans="1:2">
      <c r="A37" s="42"/>
      <c r="B37" s="42"/>
    </row>
  </sheetData>
  <mergeCells count="10">
    <mergeCell ref="A1:F1"/>
    <mergeCell ref="H7:H8"/>
    <mergeCell ref="A2:I2"/>
    <mergeCell ref="A6:I6"/>
    <mergeCell ref="E7:E8"/>
    <mergeCell ref="I7:I8"/>
    <mergeCell ref="A7:A8"/>
    <mergeCell ref="B7:B8"/>
    <mergeCell ref="D7:D8"/>
    <mergeCell ref="F7:F8"/>
  </mergeCells>
  <phoneticPr fontId="0" type="noConversion"/>
  <pageMargins left="0.9" right="0.39370078740157483" top="0.39370078740157483" bottom="0.39370078740157483" header="0.51181102362204722" footer="0.51181102362204722"/>
  <pageSetup paperSize="9" scale="79" firstPageNumber="4" orientation="portrait" blackAndWhite="1" useFirstPageNumber="1" r:id="rId1"/>
  <headerFooter alignWithMargins="0">
    <oddFooter>&amp;L&amp;"Times New Roman,Italic"&amp;11
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zoomScaleNormal="100" zoomScaleSheetLayoutView="100" workbookViewId="0">
      <selection activeCell="C43" sqref="C43"/>
    </sheetView>
  </sheetViews>
  <sheetFormatPr defaultColWidth="0" defaultRowHeight="15.75"/>
  <cols>
    <col min="1" max="1" width="60.85546875" style="33" customWidth="1"/>
    <col min="2" max="2" width="10.42578125" style="32" hidden="1"/>
    <col min="3" max="3" width="3" style="31" customWidth="1"/>
    <col min="4" max="4" width="13.140625" style="145" customWidth="1"/>
    <col min="5" max="5" width="4.28515625" style="31" customWidth="1"/>
    <col min="6" max="6" width="14.5703125" style="31" hidden="1"/>
    <col min="7" max="7" width="13.140625" style="145" customWidth="1"/>
    <col min="8" max="8" width="2.140625" style="15" customWidth="1"/>
    <col min="9" max="9" width="23.85546875" style="22" hidden="1" customWidth="1"/>
    <col min="10" max="10" width="10.5703125" style="22" hidden="1" customWidth="1"/>
    <col min="11" max="11" width="13.28515625" style="22" hidden="1" customWidth="1"/>
    <col min="12" max="13" width="9.140625" style="22" hidden="1" customWidth="1"/>
    <col min="14" max="16384" width="7.85546875" style="22" hidden="1"/>
  </cols>
  <sheetData>
    <row r="1" spans="1:13" s="81" customFormat="1" ht="15">
      <c r="A1" s="175" t="s">
        <v>122</v>
      </c>
      <c r="B1" s="175"/>
      <c r="C1" s="175"/>
      <c r="D1" s="175"/>
      <c r="E1" s="175"/>
      <c r="F1" s="175"/>
      <c r="G1" s="165"/>
    </row>
    <row r="2" spans="1:13" s="18" customFormat="1" ht="15">
      <c r="A2" s="179" t="s">
        <v>9</v>
      </c>
      <c r="B2" s="180"/>
      <c r="C2" s="180"/>
      <c r="D2" s="135"/>
      <c r="E2" s="19"/>
      <c r="F2" s="19"/>
      <c r="G2" s="135"/>
      <c r="H2" s="17"/>
    </row>
    <row r="3" spans="1:13" s="18" customFormat="1" ht="15">
      <c r="A3" s="169" t="str">
        <f>IS!A3</f>
        <v>За период 01 януари-31 декември 2017 г.</v>
      </c>
      <c r="B3" s="19"/>
      <c r="C3" s="19"/>
      <c r="D3" s="135"/>
      <c r="E3" s="19"/>
      <c r="F3" s="19"/>
      <c r="G3" s="135"/>
      <c r="H3" s="17"/>
    </row>
    <row r="4" spans="1:13" s="18" customFormat="1" ht="15">
      <c r="A4" s="16"/>
      <c r="B4" s="19"/>
      <c r="C4" s="19"/>
      <c r="D4" s="135"/>
      <c r="E4" s="19"/>
      <c r="F4" s="19"/>
      <c r="G4" s="135"/>
      <c r="H4" s="17"/>
    </row>
    <row r="5" spans="1:13" ht="20.25" customHeight="1" thickBot="1">
      <c r="A5" s="96"/>
      <c r="B5" s="114" t="s">
        <v>85</v>
      </c>
      <c r="C5" s="115"/>
      <c r="D5" s="90" t="str">
        <f>BS!D5</f>
        <v>01.01-31.12.2017</v>
      </c>
      <c r="E5" s="116"/>
      <c r="F5" s="117">
        <v>2010</v>
      </c>
      <c r="G5" s="90" t="str">
        <f>BS!G5</f>
        <v>01.01-31.12.2016</v>
      </c>
      <c r="H5" s="20"/>
      <c r="I5" s="21"/>
    </row>
    <row r="6" spans="1:13" ht="31.5" customHeight="1">
      <c r="A6" s="96"/>
      <c r="B6" s="118"/>
      <c r="C6" s="115"/>
      <c r="D6" s="136" t="s">
        <v>72</v>
      </c>
      <c r="E6" s="116"/>
      <c r="F6" s="119" t="s">
        <v>72</v>
      </c>
      <c r="G6" s="136" t="s">
        <v>72</v>
      </c>
      <c r="H6" s="20"/>
      <c r="I6" s="21"/>
    </row>
    <row r="7" spans="1:13" ht="19.5" customHeight="1">
      <c r="A7" s="120" t="s">
        <v>10</v>
      </c>
      <c r="B7" s="89"/>
      <c r="C7" s="116"/>
      <c r="D7" s="98"/>
      <c r="E7" s="89"/>
      <c r="F7" s="116"/>
      <c r="G7" s="98"/>
      <c r="H7" s="20"/>
      <c r="I7" s="21"/>
    </row>
    <row r="8" spans="1:13" ht="15">
      <c r="A8" s="121" t="s">
        <v>20</v>
      </c>
      <c r="B8" s="89"/>
      <c r="C8" s="116"/>
      <c r="D8" s="122">
        <v>5</v>
      </c>
      <c r="E8" s="89"/>
      <c r="F8" s="118" t="s">
        <v>59</v>
      </c>
      <c r="G8" s="122">
        <v>1</v>
      </c>
      <c r="H8" s="17"/>
      <c r="I8" s="23"/>
      <c r="J8" s="24" t="e">
        <f>+#REF!+I8+#REF!</f>
        <v>#REF!</v>
      </c>
      <c r="K8" s="24" t="e">
        <f>+#REF!+I8</f>
        <v>#REF!</v>
      </c>
    </row>
    <row r="9" spans="1:13" ht="15">
      <c r="A9" s="164" t="s">
        <v>28</v>
      </c>
      <c r="B9" s="89"/>
      <c r="C9" s="116"/>
      <c r="D9" s="122">
        <v>-500</v>
      </c>
      <c r="E9" s="89"/>
      <c r="F9" s="118" t="s">
        <v>60</v>
      </c>
      <c r="G9" s="122">
        <v>-8384</v>
      </c>
      <c r="H9" s="17"/>
      <c r="I9" s="23"/>
      <c r="J9" s="24"/>
      <c r="K9" s="24"/>
    </row>
    <row r="10" spans="1:13" ht="15">
      <c r="A10" s="164" t="s">
        <v>116</v>
      </c>
      <c r="B10" s="89"/>
      <c r="C10" s="116"/>
      <c r="D10" s="122">
        <v>2366</v>
      </c>
      <c r="E10" s="89"/>
      <c r="F10" s="118"/>
      <c r="G10" s="122">
        <v>2072</v>
      </c>
      <c r="H10" s="17"/>
      <c r="I10" s="23"/>
      <c r="J10" s="24"/>
      <c r="K10" s="24"/>
    </row>
    <row r="11" spans="1:13" ht="15.75" customHeight="1">
      <c r="A11" s="121" t="s">
        <v>42</v>
      </c>
      <c r="B11" s="89"/>
      <c r="C11" s="116"/>
      <c r="D11" s="122">
        <v>1361</v>
      </c>
      <c r="E11" s="89"/>
      <c r="F11" s="118" t="s">
        <v>61</v>
      </c>
      <c r="G11" s="122">
        <v>1233</v>
      </c>
      <c r="H11" s="17"/>
      <c r="I11" s="23"/>
      <c r="J11" s="24"/>
      <c r="M11" s="24"/>
    </row>
    <row r="12" spans="1:13" s="25" customFormat="1" ht="15">
      <c r="A12" s="121" t="s">
        <v>11</v>
      </c>
      <c r="B12" s="89"/>
      <c r="C12" s="116"/>
      <c r="D12" s="122">
        <v>-91</v>
      </c>
      <c r="E12" s="89"/>
      <c r="F12" s="118">
        <v>-266</v>
      </c>
      <c r="G12" s="122">
        <v>-94</v>
      </c>
      <c r="H12" s="15"/>
      <c r="I12" s="23"/>
      <c r="J12" s="24"/>
    </row>
    <row r="13" spans="1:13" s="25" customFormat="1" ht="20.25" customHeight="1">
      <c r="A13" s="121" t="s">
        <v>12</v>
      </c>
      <c r="B13" s="89"/>
      <c r="C13" s="116"/>
      <c r="D13" s="122">
        <v>-266</v>
      </c>
      <c r="E13" s="89"/>
      <c r="F13" s="118">
        <v>-317</v>
      </c>
      <c r="G13" s="122">
        <v>-224</v>
      </c>
      <c r="H13" s="15"/>
      <c r="I13" s="23"/>
      <c r="J13" s="24" t="e">
        <f>+#REF!+I13</f>
        <v>#REF!</v>
      </c>
    </row>
    <row r="14" spans="1:13" thickBot="1">
      <c r="A14" s="121" t="s">
        <v>117</v>
      </c>
      <c r="B14" s="91">
        <v>14</v>
      </c>
      <c r="C14" s="123"/>
      <c r="D14" s="171">
        <v>-62</v>
      </c>
      <c r="E14" s="97"/>
      <c r="F14" s="114">
        <v>-577</v>
      </c>
      <c r="G14" s="171">
        <v>-18</v>
      </c>
      <c r="I14" s="23"/>
      <c r="J14" s="24"/>
    </row>
    <row r="15" spans="1:13" thickBot="1">
      <c r="A15" s="121" t="s">
        <v>43</v>
      </c>
      <c r="B15" s="89"/>
      <c r="C15" s="116"/>
      <c r="D15" s="124">
        <v>164</v>
      </c>
      <c r="E15" s="89"/>
      <c r="F15" s="118">
        <v>-28</v>
      </c>
      <c r="G15" s="124">
        <v>205</v>
      </c>
      <c r="I15" s="23"/>
      <c r="J15" s="24"/>
    </row>
    <row r="16" spans="1:13" thickBot="1">
      <c r="A16" s="120" t="s">
        <v>44</v>
      </c>
      <c r="B16" s="97"/>
      <c r="C16" s="123"/>
      <c r="D16" s="125">
        <f>SUM(D8:D15)</f>
        <v>2977</v>
      </c>
      <c r="E16" s="97"/>
      <c r="F16" s="126" t="s">
        <v>62</v>
      </c>
      <c r="G16" s="125">
        <f>SUM(G8:G15)</f>
        <v>-5209</v>
      </c>
      <c r="I16" s="23"/>
      <c r="J16" s="24"/>
    </row>
    <row r="17" spans="1:10" ht="32.25" customHeight="1">
      <c r="A17" s="121"/>
      <c r="B17" s="89"/>
      <c r="C17" s="116"/>
      <c r="D17" s="137"/>
      <c r="E17" s="89"/>
      <c r="F17" s="116"/>
      <c r="G17" s="137"/>
      <c r="I17" s="23"/>
      <c r="J17" s="24"/>
    </row>
    <row r="18" spans="1:10" ht="15">
      <c r="A18" s="120" t="s">
        <v>13</v>
      </c>
      <c r="B18" s="89"/>
      <c r="C18" s="116"/>
      <c r="D18" s="137"/>
      <c r="E18" s="89"/>
      <c r="F18" s="116"/>
      <c r="G18" s="137"/>
      <c r="I18" s="23"/>
      <c r="J18" s="24"/>
    </row>
    <row r="19" spans="1:10" ht="15">
      <c r="A19" s="172" t="s">
        <v>128</v>
      </c>
      <c r="B19" s="53"/>
      <c r="C19" s="55"/>
      <c r="D19" s="70">
        <v>-1</v>
      </c>
      <c r="E19" s="89"/>
      <c r="F19" s="116"/>
      <c r="G19" s="70">
        <v>0</v>
      </c>
      <c r="I19" s="23"/>
      <c r="J19" s="24"/>
    </row>
    <row r="20" spans="1:10" ht="1.5" customHeight="1" thickBot="1">
      <c r="A20" s="121"/>
      <c r="B20" s="89"/>
      <c r="C20" s="116"/>
      <c r="D20" s="98"/>
      <c r="E20" s="89"/>
      <c r="F20" s="116"/>
      <c r="G20" s="98"/>
      <c r="I20" s="23"/>
      <c r="J20" s="24"/>
    </row>
    <row r="21" spans="1:10" thickBot="1">
      <c r="A21" s="120" t="s">
        <v>86</v>
      </c>
      <c r="B21" s="97"/>
      <c r="C21" s="123"/>
      <c r="D21" s="138">
        <f>D20+D19</f>
        <v>-1</v>
      </c>
      <c r="E21" s="97"/>
      <c r="F21" s="127">
        <v>-1</v>
      </c>
      <c r="G21" s="138">
        <f>G20+G19</f>
        <v>0</v>
      </c>
      <c r="I21" s="23"/>
      <c r="J21" s="24"/>
    </row>
    <row r="22" spans="1:10" ht="15">
      <c r="A22" s="120"/>
      <c r="B22" s="97"/>
      <c r="C22" s="123"/>
      <c r="D22" s="139"/>
      <c r="E22" s="97"/>
      <c r="F22" s="123"/>
      <c r="G22" s="139"/>
      <c r="I22" s="23"/>
      <c r="J22" s="24"/>
    </row>
    <row r="23" spans="1:10" ht="15">
      <c r="A23" s="120" t="s">
        <v>14</v>
      </c>
      <c r="B23" s="97"/>
      <c r="C23" s="123"/>
      <c r="D23" s="139"/>
      <c r="E23" s="97"/>
      <c r="F23" s="123"/>
      <c r="G23" s="139"/>
      <c r="I23" s="23"/>
      <c r="J23" s="24"/>
    </row>
    <row r="24" spans="1:10" ht="15">
      <c r="A24" s="121" t="s">
        <v>103</v>
      </c>
      <c r="B24" s="97"/>
      <c r="C24" s="116"/>
      <c r="D24" s="98"/>
      <c r="E24" s="97"/>
      <c r="F24" s="116" t="s">
        <v>99</v>
      </c>
      <c r="G24" s="98">
        <v>1</v>
      </c>
      <c r="I24" s="23"/>
      <c r="J24" s="24"/>
    </row>
    <row r="25" spans="1:10" ht="15">
      <c r="A25" s="121" t="s">
        <v>108</v>
      </c>
      <c r="B25" s="91">
        <v>17</v>
      </c>
      <c r="C25" s="116"/>
      <c r="D25" s="98"/>
      <c r="E25" s="89"/>
      <c r="F25" s="116" t="s">
        <v>63</v>
      </c>
      <c r="G25" s="98"/>
      <c r="I25" s="23"/>
      <c r="J25" s="24"/>
    </row>
    <row r="26" spans="1:10" ht="15">
      <c r="A26" s="121" t="s">
        <v>120</v>
      </c>
      <c r="B26" s="89"/>
      <c r="C26" s="116"/>
      <c r="D26" s="98">
        <v>4500</v>
      </c>
      <c r="E26" s="89"/>
      <c r="F26" s="116">
        <v>-1</v>
      </c>
      <c r="G26" s="98"/>
      <c r="I26" s="23"/>
      <c r="J26" s="24"/>
    </row>
    <row r="27" spans="1:10" ht="15" hidden="1">
      <c r="A27" s="164" t="s">
        <v>105</v>
      </c>
      <c r="B27" s="89"/>
      <c r="C27" s="116"/>
      <c r="D27" s="98"/>
      <c r="E27" s="89"/>
      <c r="F27" s="116" t="s">
        <v>45</v>
      </c>
      <c r="G27" s="98"/>
      <c r="I27" s="23"/>
      <c r="J27" s="24"/>
    </row>
    <row r="28" spans="1:10" ht="15">
      <c r="A28" s="164" t="s">
        <v>105</v>
      </c>
      <c r="B28" s="89"/>
      <c r="C28" s="116"/>
      <c r="D28" s="98">
        <v>250</v>
      </c>
      <c r="E28" s="89"/>
      <c r="F28" s="116"/>
      <c r="G28" s="98">
        <v>5544</v>
      </c>
      <c r="I28" s="23"/>
      <c r="J28" s="24"/>
    </row>
    <row r="29" spans="1:10" ht="15">
      <c r="A29" s="164" t="s">
        <v>109</v>
      </c>
      <c r="B29" s="89"/>
      <c r="C29" s="116"/>
      <c r="D29" s="98">
        <v>-1651</v>
      </c>
      <c r="E29" s="89"/>
      <c r="F29" s="116"/>
      <c r="G29" s="98">
        <v>-474</v>
      </c>
      <c r="I29" s="23"/>
      <c r="J29" s="24"/>
    </row>
    <row r="30" spans="1:10" ht="15">
      <c r="A30" s="164" t="s">
        <v>106</v>
      </c>
      <c r="B30" s="89"/>
      <c r="C30" s="116"/>
      <c r="D30" s="98">
        <v>-933</v>
      </c>
      <c r="E30" s="89"/>
      <c r="F30" s="116"/>
      <c r="G30" s="98">
        <v>-281</v>
      </c>
      <c r="I30" s="23"/>
      <c r="J30" s="24"/>
    </row>
    <row r="31" spans="1:10" thickBot="1">
      <c r="A31" s="172" t="s">
        <v>118</v>
      </c>
      <c r="B31" s="53"/>
      <c r="C31" s="55"/>
      <c r="D31" s="70">
        <v>-143</v>
      </c>
      <c r="E31" s="89"/>
      <c r="F31" s="116"/>
      <c r="G31" s="70">
        <v>-47</v>
      </c>
      <c r="I31" s="23"/>
      <c r="J31" s="24"/>
    </row>
    <row r="32" spans="1:10" s="25" customFormat="1" ht="14.25">
      <c r="A32" s="120" t="s">
        <v>18</v>
      </c>
      <c r="B32" s="97"/>
      <c r="C32" s="123"/>
      <c r="D32" s="101">
        <f>SUM(D24:D31)</f>
        <v>2023</v>
      </c>
      <c r="E32" s="97"/>
      <c r="F32" s="128" t="s">
        <v>64</v>
      </c>
      <c r="G32" s="101">
        <f>SUM(G24:G31)</f>
        <v>4743</v>
      </c>
      <c r="H32" s="17"/>
    </row>
    <row r="33" spans="1:8" ht="15">
      <c r="A33" s="120"/>
      <c r="B33" s="97"/>
      <c r="C33" s="123"/>
      <c r="D33" s="106"/>
      <c r="E33" s="97"/>
      <c r="F33" s="123"/>
      <c r="G33" s="106"/>
    </row>
    <row r="34" spans="1:8" s="27" customFormat="1" thickBot="1">
      <c r="A34" s="129" t="s">
        <v>19</v>
      </c>
      <c r="B34" s="92"/>
      <c r="C34" s="123"/>
      <c r="D34" s="140">
        <f>D32+D16+D21</f>
        <v>4999</v>
      </c>
      <c r="E34" s="97"/>
      <c r="F34" s="126" t="s">
        <v>65</v>
      </c>
      <c r="G34" s="140">
        <f>G32+G16+G21</f>
        <v>-466</v>
      </c>
      <c r="H34" s="26"/>
    </row>
    <row r="35" spans="1:8" s="27" customFormat="1" thickBot="1">
      <c r="A35" s="96" t="s">
        <v>25</v>
      </c>
      <c r="B35" s="91">
        <v>7</v>
      </c>
      <c r="C35" s="116"/>
      <c r="D35" s="98">
        <v>2747</v>
      </c>
      <c r="E35" s="89"/>
      <c r="F35" s="89">
        <f>SUM(F7:F25)</f>
        <v>-1189</v>
      </c>
      <c r="G35" s="98">
        <v>3213</v>
      </c>
      <c r="H35" s="26"/>
    </row>
    <row r="36" spans="1:8" s="29" customFormat="1" ht="15" thickBot="1">
      <c r="A36" s="129" t="s">
        <v>26</v>
      </c>
      <c r="B36" s="91">
        <v>7</v>
      </c>
      <c r="C36" s="123"/>
      <c r="D36" s="130">
        <f>D35+D34</f>
        <v>7746</v>
      </c>
      <c r="E36" s="97"/>
      <c r="F36" s="131" t="s">
        <v>66</v>
      </c>
      <c r="G36" s="130">
        <f>G35+G34</f>
        <v>2747</v>
      </c>
      <c r="H36" s="28"/>
    </row>
    <row r="37" spans="1:8" s="29" customFormat="1" ht="15" thickTop="1">
      <c r="A37" s="95"/>
      <c r="B37" s="8"/>
      <c r="C37" s="8"/>
      <c r="D37" s="141"/>
      <c r="E37" s="8"/>
      <c r="F37" s="8"/>
      <c r="G37" s="141"/>
      <c r="H37" s="28"/>
    </row>
    <row r="38" spans="1:8" ht="15">
      <c r="A38" s="30"/>
      <c r="B38" s="10"/>
      <c r="C38" s="58"/>
      <c r="D38" s="142"/>
      <c r="E38" s="58"/>
      <c r="F38" s="58"/>
      <c r="G38" s="142"/>
    </row>
    <row r="39" spans="1:8" s="81" customFormat="1" ht="15">
      <c r="A39" s="109" t="s">
        <v>1</v>
      </c>
      <c r="B39" s="97"/>
      <c r="C39" s="2"/>
      <c r="D39" s="143"/>
      <c r="E39" s="2"/>
      <c r="F39" s="2"/>
      <c r="G39" s="143"/>
    </row>
    <row r="40" spans="1:8" s="81" customFormat="1" ht="15">
      <c r="A40" s="132"/>
      <c r="B40" s="2"/>
      <c r="C40" s="2"/>
      <c r="D40" s="143"/>
      <c r="E40" s="2"/>
      <c r="F40" s="2"/>
      <c r="G40" s="143"/>
    </row>
    <row r="41" spans="1:8" s="81" customFormat="1" ht="15">
      <c r="A41" s="44" t="s">
        <v>98</v>
      </c>
      <c r="B41" s="133"/>
      <c r="C41" s="5"/>
      <c r="D41" s="144"/>
      <c r="E41" s="5"/>
      <c r="F41" s="5"/>
      <c r="G41" s="144"/>
    </row>
    <row r="42" spans="1:8" s="81" customFormat="1" ht="15">
      <c r="A42" s="3"/>
      <c r="B42" s="133"/>
      <c r="C42" s="5"/>
      <c r="D42" s="144"/>
      <c r="E42" s="5"/>
      <c r="F42" s="5"/>
      <c r="G42" s="144"/>
    </row>
    <row r="43" spans="1:8" s="81" customFormat="1" ht="15">
      <c r="A43" s="172"/>
      <c r="B43" s="53"/>
      <c r="C43" s="55"/>
      <c r="D43" s="70"/>
      <c r="E43" s="5"/>
      <c r="F43" s="5"/>
      <c r="G43" s="70"/>
    </row>
    <row r="44" spans="1:8" s="81" customFormat="1" ht="15">
      <c r="A44" s="134"/>
      <c r="B44" s="133"/>
      <c r="C44" s="5"/>
      <c r="D44" s="144"/>
      <c r="E44" s="5"/>
      <c r="F44" s="5"/>
      <c r="G44" s="144"/>
    </row>
  </sheetData>
  <mergeCells count="2">
    <mergeCell ref="A2:C2"/>
    <mergeCell ref="A1:F1"/>
  </mergeCells>
  <phoneticPr fontId="0" type="noConversion"/>
  <pageMargins left="0.95" right="0.52" top="0.51181102362204722" bottom="0.51181102362204722" header="0.23622047244094491" footer="0.23622047244094491"/>
  <pageSetup paperSize="9" firstPageNumber="3" orientation="portrait" blackAndWhite="1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IS</vt:lpstr>
      <vt:lpstr>BS</vt:lpstr>
      <vt:lpstr>EQS</vt:lpstr>
      <vt:lpstr>CFS</vt:lpstr>
      <vt:lpstr>BS!_Hlk317861573</vt:lpstr>
      <vt:lpstr>BS!Print_Area</vt:lpstr>
      <vt:lpstr>CFS!Print_Area</vt:lpstr>
      <vt:lpstr>BS!Print_Titles</vt:lpstr>
      <vt:lpstr>IS!Print_Titles</vt:lpstr>
    </vt:vector>
  </TitlesOfParts>
  <Company>Ernst &amp; Young AFA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 Demerdjiev</dc:creator>
  <cp:lastModifiedBy>Диана Влахова</cp:lastModifiedBy>
  <cp:lastPrinted>2014-07-16T07:23:49Z</cp:lastPrinted>
  <dcterms:created xsi:type="dcterms:W3CDTF">2003-02-07T14:36:34Z</dcterms:created>
  <dcterms:modified xsi:type="dcterms:W3CDTF">2018-05-02T10:13:26Z</dcterms:modified>
</cp:coreProperties>
</file>