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20" yWindow="315" windowWidth="12120" windowHeight="8280" tabRatio="972" activeTab="3"/>
  </bookViews>
  <sheets>
    <sheet name="SPL&amp;oCI-2017" sheetId="38" r:id="rId1"/>
    <sheet name="BS-2017" sheetId="36" r:id="rId2"/>
    <sheet name="EQS-2017" sheetId="35" r:id="rId3"/>
    <sheet name="CFS-2017" sheetId="34" r:id="rId4"/>
  </sheets>
  <definedNames>
    <definedName name="AS2DocOpenMode" hidden="1">"AS2DocumentEdit"</definedName>
    <definedName name="_xlnm.Print_Area" localSheetId="1">'BS-2017'!$A$1:$G$72</definedName>
    <definedName name="_xlnm.Print_Area" localSheetId="3">'CFS-2017'!$A$1:$G$59</definedName>
    <definedName name="_xlnm.Print_Area" localSheetId="0">'SPL&amp;oCI-2017'!$A$1:$G$88</definedName>
    <definedName name="_xlnm.Print_Titles" localSheetId="1">'BS-2017'!$2:$3</definedName>
    <definedName name="_xlnm.Print_Titles" localSheetId="0">'SPL&amp;oCI-2017'!$1:$3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0C92A18C_82C1_43C8_B8D2_6F7E21DEB0D9_.wvu.Cols" localSheetId="3" hidden="1">'CFS-2017'!$J:$IV</definedName>
    <definedName name="Z_0C92A18C_82C1_43C8_B8D2_6F7E21DEB0D9_.wvu.Cols" localSheetId="2" hidden="1">'EQS-2017'!#REF!</definedName>
    <definedName name="Z_0C92A18C_82C1_43C8_B8D2_6F7E21DEB0D9_.wvu.Rows" localSheetId="3" hidden="1">'CFS-2017'!$56:$65536</definedName>
    <definedName name="Z_2BD2C2C3_AF9C_11D6_9CEF_00D009775214_.wvu.Cols" localSheetId="3" hidden="1">'CFS-2017'!$J:$IV</definedName>
    <definedName name="Z_2BD2C2C3_AF9C_11D6_9CEF_00D009775214_.wvu.Cols" localSheetId="2" hidden="1">'EQS-2017'!#REF!</definedName>
    <definedName name="Z_2BD2C2C3_AF9C_11D6_9CEF_00D009775214_.wvu.PrintArea" localSheetId="3" hidden="1">'CFS-2017'!$B$2:$I$21</definedName>
    <definedName name="Z_2BD2C2C3_AF9C_11D6_9CEF_00D009775214_.wvu.Rows" localSheetId="3" hidden="1">'CFS-2017'!$56:$65536</definedName>
    <definedName name="Z_3DF3D3DF_0C20_498D_AC7F_CE0D39724717_.wvu.Cols" localSheetId="3" hidden="1">'CFS-2017'!$J:$IV</definedName>
    <definedName name="Z_3DF3D3DF_0C20_498D_AC7F_CE0D39724717_.wvu.Cols" localSheetId="2" hidden="1">'EQS-2017'!#REF!</definedName>
    <definedName name="Z_3DF3D3DF_0C20_498D_AC7F_CE0D39724717_.wvu.Rows" localSheetId="3" hidden="1">'CFS-2017'!$56:$65536,'CFS-2017'!$40:$43</definedName>
    <definedName name="Z_92AC9888_5B7E_11D6_9CEE_00D009757B57_.wvu.Cols" localSheetId="3" hidden="1">'CFS-2017'!$K:$N</definedName>
    <definedName name="Z_9656BBF7_C4A3_41EC_B0C6_A21B380E3C2F_.wvu.Cols" localSheetId="3" hidden="1">'CFS-2017'!$K:$N</definedName>
    <definedName name="Z_9656BBF7_C4A3_41EC_B0C6_A21B380E3C2F_.wvu.Cols" localSheetId="2" hidden="1">'EQS-2017'!#REF!</definedName>
    <definedName name="Z_9656BBF7_C4A3_41EC_B0C6_A21B380E3C2F_.wvu.PrintArea" localSheetId="2" hidden="1">'EQS-2017'!$A$1:$R$9</definedName>
    <definedName name="Z_9656BBF7_C4A3_41EC_B0C6_A21B380E3C2F_.wvu.Rows" localSheetId="3" hidden="1">'CFS-2017'!$56:$65536,'CFS-2017'!$40:$43</definedName>
  </definedNames>
  <calcPr calcId="145621"/>
</workbook>
</file>

<file path=xl/calcChain.xml><?xml version="1.0" encoding="utf-8"?>
<calcChain xmlns="http://schemas.openxmlformats.org/spreadsheetml/2006/main">
  <c r="N29" i="35"/>
  <c r="G55" i="36"/>
  <c r="G25"/>
  <c r="E55"/>
  <c r="G69" i="38"/>
  <c r="E69"/>
  <c r="G59"/>
  <c r="G71"/>
  <c r="E59"/>
  <c r="E71"/>
  <c r="G48"/>
  <c r="E48"/>
  <c r="E44"/>
  <c r="G21"/>
  <c r="G26" s="1"/>
  <c r="G29" s="1"/>
  <c r="G33" s="1"/>
  <c r="E21"/>
  <c r="E26" s="1"/>
  <c r="E29" s="1"/>
  <c r="E33" s="1"/>
  <c r="G46" i="36"/>
  <c r="E46"/>
  <c r="G35"/>
  <c r="E35"/>
  <c r="E25"/>
  <c r="G18"/>
  <c r="E18"/>
  <c r="E27" s="1"/>
  <c r="P37" i="35"/>
  <c r="P36"/>
  <c r="N34"/>
  <c r="L34"/>
  <c r="J34"/>
  <c r="H34"/>
  <c r="D34"/>
  <c r="P33"/>
  <c r="P32"/>
  <c r="P31"/>
  <c r="P34"/>
  <c r="L29"/>
  <c r="J29"/>
  <c r="P28"/>
  <c r="P27"/>
  <c r="P29" s="1"/>
  <c r="F24"/>
  <c r="F26"/>
  <c r="F38" s="1"/>
  <c r="P23"/>
  <c r="P22"/>
  <c r="N20"/>
  <c r="L20"/>
  <c r="J20"/>
  <c r="H20"/>
  <c r="H24"/>
  <c r="H26" s="1"/>
  <c r="H38" s="1"/>
  <c r="D20"/>
  <c r="P19"/>
  <c r="P18"/>
  <c r="P17"/>
  <c r="N15"/>
  <c r="N24" s="1"/>
  <c r="N26" s="1"/>
  <c r="N38" s="1"/>
  <c r="L15"/>
  <c r="L24"/>
  <c r="L26" s="1"/>
  <c r="L38" s="1"/>
  <c r="J15"/>
  <c r="J24" s="1"/>
  <c r="J26" s="1"/>
  <c r="J38" s="1"/>
  <c r="D24"/>
  <c r="D26" s="1"/>
  <c r="D38" s="1"/>
  <c r="P14"/>
  <c r="P13"/>
  <c r="P11"/>
  <c r="G36" i="34"/>
  <c r="E36"/>
  <c r="G28"/>
  <c r="E28"/>
  <c r="K16"/>
  <c r="G15"/>
  <c r="G17"/>
  <c r="G38" s="1"/>
  <c r="G42" s="1"/>
  <c r="E40" s="1"/>
  <c r="E15"/>
  <c r="E17"/>
  <c r="E38"/>
  <c r="K14"/>
  <c r="N9"/>
  <c r="K9"/>
  <c r="K8"/>
  <c r="L7"/>
  <c r="K7"/>
  <c r="P20" i="35"/>
  <c r="P15"/>
  <c r="P24"/>
  <c r="P26" s="1"/>
  <c r="P38" s="1"/>
  <c r="G57" i="36"/>
  <c r="G59" s="1"/>
  <c r="G60" s="1"/>
  <c r="G27"/>
  <c r="E57"/>
  <c r="E59" s="1"/>
  <c r="E60" s="1"/>
  <c r="E42" i="34" l="1"/>
  <c r="G51" i="38"/>
  <c r="G72"/>
  <c r="G75" s="1"/>
  <c r="G36"/>
  <c r="E72"/>
  <c r="E75" s="1"/>
  <c r="E37"/>
  <c r="G37"/>
  <c r="E51"/>
  <c r="E36"/>
</calcChain>
</file>

<file path=xl/sharedStrings.xml><?xml version="1.0" encoding="utf-8"?>
<sst xmlns="http://schemas.openxmlformats.org/spreadsheetml/2006/main" count="247" uniqueCount="173">
  <si>
    <t>Разходи за външни услуги</t>
  </si>
  <si>
    <t>Постъпления от клиенти</t>
  </si>
  <si>
    <t>Плащания на доставчици</t>
  </si>
  <si>
    <t>BGN'000</t>
  </si>
  <si>
    <t>Материални запаси</t>
  </si>
  <si>
    <t>Парични потоци от оперативна дейност</t>
  </si>
  <si>
    <t>Парични потоци от инвестиционна дейност</t>
  </si>
  <si>
    <t>Други постъпления/(плащания), нетно</t>
  </si>
  <si>
    <t>Парични потоци от финансова дейност</t>
  </si>
  <si>
    <t xml:space="preserve">ОТЧЕТ ЗА ПАРИЧНИТЕ ПОТОЦИ </t>
  </si>
  <si>
    <t>Разходи за персонала</t>
  </si>
  <si>
    <t>Нетекущи активи</t>
  </si>
  <si>
    <t>Текущи активи</t>
  </si>
  <si>
    <t>Парични средства и парични еквиваленти</t>
  </si>
  <si>
    <t>Резерви</t>
  </si>
  <si>
    <t xml:space="preserve">Основен акционерен капитал </t>
  </si>
  <si>
    <t xml:space="preserve">Законов резерв </t>
  </si>
  <si>
    <t xml:space="preserve">Общо собствен капитал </t>
  </si>
  <si>
    <t>Приходи от продажби</t>
  </si>
  <si>
    <t>ОТЧЕТ ЗА ПРОМЕНИТЕ В СОБСТВЕНИЯ КАПИТАЛ</t>
  </si>
  <si>
    <t>Общ всеобхватен доход за годината</t>
  </si>
  <si>
    <t>Всеобхватен доход за периода</t>
  </si>
  <si>
    <t>Общо нетекущи активи</t>
  </si>
  <si>
    <t>Общо текущи активи</t>
  </si>
  <si>
    <t>Общо нетекущи пасиви</t>
  </si>
  <si>
    <t>В хиляди лева</t>
  </si>
  <si>
    <t>Печалба(загуба) преди корпоративни данъци</t>
  </si>
  <si>
    <t>Други разходи</t>
  </si>
  <si>
    <t>-</t>
  </si>
  <si>
    <t xml:space="preserve">Финансови приходи </t>
  </si>
  <si>
    <t>Финансови разходи</t>
  </si>
  <si>
    <t>Разходи за данъци върху дохода</t>
  </si>
  <si>
    <t>Други приходи</t>
  </si>
  <si>
    <t>Съставител:</t>
  </si>
  <si>
    <t>Друг всеобхватен доход за годината</t>
  </si>
  <si>
    <t>Собствениците на предприятието майка</t>
  </si>
  <si>
    <t>ОТЧЕТ ЗА ФИНАНСОВОТО СЪСТОЯНИЕ</t>
  </si>
  <si>
    <t>Активи</t>
  </si>
  <si>
    <t>Собствен капитал и пасиви</t>
  </si>
  <si>
    <t>Общо активи</t>
  </si>
  <si>
    <t>Собствен капитал</t>
  </si>
  <si>
    <t>Общо собствен капитал</t>
  </si>
  <si>
    <t>Нетекущи пасиви</t>
  </si>
  <si>
    <t>Текущи пасиви</t>
  </si>
  <si>
    <t>Общо пасиви</t>
  </si>
  <si>
    <t>Общо собствен капитал и пасиви</t>
  </si>
  <si>
    <t>Общи резерви</t>
  </si>
  <si>
    <t xml:space="preserve">Натрупани печалби (загуби)
</t>
  </si>
  <si>
    <t>Други</t>
  </si>
  <si>
    <t>Приходи за бъдещи периоди и финансирания</t>
  </si>
  <si>
    <t>Имоти, машини и съоръжения</t>
  </si>
  <si>
    <t xml:space="preserve">Инвестиции в дъщерни предприятия </t>
  </si>
  <si>
    <t>Търговски и други вземания</t>
  </si>
  <si>
    <t>Нематериални активи</t>
  </si>
  <si>
    <t>Инвестиционни имоти</t>
  </si>
  <si>
    <t>Дългосрочни финансови активи</t>
  </si>
  <si>
    <t>Дългосрочни вземания от свързани лица</t>
  </si>
  <si>
    <t>Отсрочени данъчни активи</t>
  </si>
  <si>
    <t>Вземания от свързани лица</t>
  </si>
  <si>
    <t>Промени в наличностите на готовата продукция и незавършеното производство</t>
  </si>
  <si>
    <t>Разходи за материали/суровини</t>
  </si>
  <si>
    <t>Печалба/(загуба) от оперативна дейност</t>
  </si>
  <si>
    <t>Печалба/(загуба) от продажба на инвестиции в дъщерни и асоциирани предприятия</t>
  </si>
  <si>
    <t>Печалба/(загуба) за годината от преустановени дейности</t>
  </si>
  <si>
    <t xml:space="preserve">Печалба(загуба) за годината от продължаващи дейности </t>
  </si>
  <si>
    <t>Печалба(загуба) за годината</t>
  </si>
  <si>
    <t>Компоненти, които не се рекласифицират в печалбата или загубата</t>
  </si>
  <si>
    <t>Преоценки на задълженията по планове с дефинирани доходи</t>
  </si>
  <si>
    <t>Данък върху дохода, отнасящ се до компоненти, които не се рекласифицират в печалбата или загубата</t>
  </si>
  <si>
    <t>Компоненти, които се рекласифицират в печалбата или загубата:</t>
  </si>
  <si>
    <t>Неконтролиращо участие</t>
  </si>
  <si>
    <t>Доход (загуба) на акция</t>
  </si>
  <si>
    <t>Основен доход на акция</t>
  </si>
  <si>
    <t>Печалба (загуба) от продължаващи дейности</t>
  </si>
  <si>
    <t>Печалба (загуба) от преустановени дейности</t>
  </si>
  <si>
    <t>Общо</t>
  </si>
  <si>
    <t>Доход на акция с намалена стойност</t>
  </si>
  <si>
    <t xml:space="preserve">Хеджиране на паричен поток:
</t>
  </si>
  <si>
    <t xml:space="preserve"> -печалби/ (загуби) от текущата година</t>
  </si>
  <si>
    <t>- рекласификация в печалбата или загубата</t>
  </si>
  <si>
    <t>Финансови активи на разположение за продажба:</t>
  </si>
  <si>
    <t>Данък върху дохода, отнасящ се до компоненти, които се рекласифицират в печалбата или загубата</t>
  </si>
  <si>
    <t>Соствениците на предприятието майка</t>
  </si>
  <si>
    <t>Печалба(загуба) за годината, отнасяща се към:</t>
  </si>
  <si>
    <t>Друг всеобхватен доход/(всеобхватна загуба), отнасящ се към:</t>
  </si>
  <si>
    <t>Общ всеобхватен доход/(всеобхватна загуба) за годината</t>
  </si>
  <si>
    <r>
      <t xml:space="preserve">Преоценка </t>
    </r>
    <r>
      <rPr>
        <sz val="11"/>
        <rFont val="Times New Roman"/>
        <family val="1"/>
        <charset val="204"/>
      </rPr>
      <t>на нефинансови активи</t>
    </r>
  </si>
  <si>
    <t>Други материални активи(разходи за капитализиране)</t>
  </si>
  <si>
    <t xml:space="preserve">Инвестиции в асоциирани предприятия </t>
  </si>
  <si>
    <t>Неразпределена печалба (загуба)</t>
  </si>
  <si>
    <t>Всеобхватен доход за годината</t>
  </si>
  <si>
    <t>Провизии</t>
  </si>
  <si>
    <t>Пенсионни и други задължения към персонала</t>
  </si>
  <si>
    <t>Отсрочени данъчни задължения</t>
  </si>
  <si>
    <t>Дългосрочни заеми</t>
  </si>
  <si>
    <t>Търговски и други задължения</t>
  </si>
  <si>
    <t>Дългосрочни задължения по финансов лизинг</t>
  </si>
  <si>
    <t>Дългосрочни задължения към свързани лица</t>
  </si>
  <si>
    <t>Общо текущи  пасиви</t>
  </si>
  <si>
    <t>Заеми</t>
  </si>
  <si>
    <t>Текущи задължения към свързани лица</t>
  </si>
  <si>
    <t>Печалба (загуба) за годината</t>
  </si>
  <si>
    <t>Преоценъчни резерви</t>
  </si>
  <si>
    <t>Общо сделки със собственици</t>
  </si>
  <si>
    <t>Емисии на капитал/акции</t>
  </si>
  <si>
    <t>Трансфер на преоценъчен резерв в неразпределени печалби</t>
  </si>
  <si>
    <t>Разпределения на дивиденти</t>
  </si>
  <si>
    <t>Плащания към персонал и осигурителни организации</t>
  </si>
  <si>
    <t>Нетен паричен поток от оперативна дейност</t>
  </si>
  <si>
    <t>Придобиване на имоти, машини и съоръжения</t>
  </si>
  <si>
    <t>Нетен паричен поток от инвестиционна дейност</t>
  </si>
  <si>
    <t>Нетен паричен поток от финансова дейност</t>
  </si>
  <si>
    <t>Плащания за данъци (без корпоративни данъци)</t>
  </si>
  <si>
    <t>Плащания за данъци върху печалбата</t>
  </si>
  <si>
    <t>Нетен паричен поток от преустановени дейности</t>
  </si>
  <si>
    <t>Нетен паричен поток от продължаващи дейности</t>
  </si>
  <si>
    <t>Постъпления от продажби на имоти, машини и съоръжения</t>
  </si>
  <si>
    <t>Придобивания на дъщерни предприятия</t>
  </si>
  <si>
    <t>Продажба на дъщерни предприятия</t>
  </si>
  <si>
    <t>Предоставени заеми</t>
  </si>
  <si>
    <t>Постъпления от предоставени заеми</t>
  </si>
  <si>
    <t>Постъпления от дивиденти</t>
  </si>
  <si>
    <t>Получени заеми</t>
  </si>
  <si>
    <t>Плащания на заеми</t>
  </si>
  <si>
    <t>Постъпление от лихви</t>
  </si>
  <si>
    <t>Плащания на лихви</t>
  </si>
  <si>
    <t>Плащания на дивиденти</t>
  </si>
  <si>
    <t>Нетно изменение: увеличение / (намаление) на пари и парични еквиваленти</t>
  </si>
  <si>
    <t>Пари и парични еквиваленти  в началото на годината</t>
  </si>
  <si>
    <t>Пари и парични еквиваленти в края на годината</t>
  </si>
  <si>
    <t>Ефекти от преоценки на пари и парични еквиваленти във валута</t>
  </si>
  <si>
    <t>"Терем - Ивайло" ЕООД - Велико Търново</t>
  </si>
  <si>
    <t xml:space="preserve">Управител:                                                 </t>
  </si>
  <si>
    <t xml:space="preserve">                                (Ивайло Ангелов)</t>
  </si>
  <si>
    <t>Друг всеобхватен доход/(всеобхватна загуба)  за годината</t>
  </si>
  <si>
    <t>Капитализирани собствени разходи за нетекущи активи</t>
  </si>
  <si>
    <t>Разходи за придобиване на материали за собствени нужди</t>
  </si>
  <si>
    <t>Разходи за амортизации</t>
  </si>
  <si>
    <t>"Терем - Ивайло" ЕООД  Велико Търново</t>
  </si>
  <si>
    <t>ОТЧЕТ ЗА ПЕЧАЛБАТА ИЛИ ЗАГУБАТА И ДРУГИЯ ВСЕОБХВАТЕН ДОХОД</t>
  </si>
  <si>
    <t>Задължения към персонал и осигурителни организации</t>
  </si>
  <si>
    <t>Прехвърляне към непокрити загуби</t>
  </si>
  <si>
    <t>Основен регистриран капитал</t>
  </si>
  <si>
    <t>Други всеобхватен доход за годината</t>
  </si>
  <si>
    <t>Салдо към 1 януари 2016 година</t>
  </si>
  <si>
    <t>31.12.2016           BGN '000</t>
  </si>
  <si>
    <t>31 Декември 2016</t>
  </si>
  <si>
    <t>Салдо на 31 Декември 2016</t>
  </si>
  <si>
    <t>Салдо към 1 януари 2017 година</t>
  </si>
  <si>
    <t xml:space="preserve">                                (инж. Николай Колев)</t>
  </si>
  <si>
    <t>Плащания на лихви по заеми</t>
  </si>
  <si>
    <t>към 31 Декември 2017 година</t>
  </si>
  <si>
    <t>31.12.2017           BGN '000</t>
  </si>
  <si>
    <t>31.12.2016               BGN '000</t>
  </si>
  <si>
    <t>31 Декември 2017</t>
  </si>
  <si>
    <t>Салдо на 31 Декември 2017</t>
  </si>
  <si>
    <t>31.12.2017          BGN '000</t>
  </si>
  <si>
    <t>12,13</t>
  </si>
  <si>
    <t>7a</t>
  </si>
  <si>
    <t xml:space="preserve">Финансов отчет, върху който е издаден одиторски доклад с дата: </t>
  </si>
  <si>
    <t xml:space="preserve"> „АБВП-ОДИТ СТАНДАРТ“ООД</t>
  </si>
  <si>
    <t>Одиторско дружество</t>
  </si>
  <si>
    <t>Управител</t>
  </si>
  <si>
    <t>Регистриран одитор,  отговорен за одита</t>
  </si>
  <si>
    <t>Севдалина Паскалева</t>
  </si>
  <si>
    <t>17,25</t>
  </si>
  <si>
    <t>22,23</t>
  </si>
  <si>
    <t>18</t>
  </si>
  <si>
    <t>Велико Търново, 30 Март 2018 г.</t>
  </si>
  <si>
    <t>Отчетът за финансовото състояние следва да се разглежда заедно с бележките към него, представляващи неразделна част от годишния финансов отчет, представени на страници от 6 до 51.</t>
  </si>
  <si>
    <t>Отчетът за печалбите или загубите и другия всеобхватен доход следва да се разглежда заедно с бележките към него, представляващи неразделна част от годишния финансов отчет, представени на страници от 6 до 51.</t>
  </si>
  <si>
    <t>Отчетът за промените в собствения капитал следва да се разглежда заедно с бележките към него, представляващи неразделна част от годишния финансов отчет, представени на страници от 6 до 51.</t>
  </si>
  <si>
    <t>Отчетът за паричните потоци следва да се разглежда заедно с бележките към него, представляващи неразделна част от годишния финансов отчет, представени на страници от 6 до 51.</t>
  </si>
</sst>
</file>

<file path=xl/styles.xml><?xml version="1.0" encoding="utf-8"?>
<styleSheet xmlns="http://schemas.openxmlformats.org/spreadsheetml/2006/main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_);_(* \(#,##0\);_(* \-_);_(@_)"/>
    <numFmt numFmtId="168" formatCode="d\ mmm\ yy"/>
  </numFmts>
  <fonts count="57">
    <font>
      <sz val="10"/>
      <name val="Arial"/>
    </font>
    <font>
      <sz val="10"/>
      <name val="Arial"/>
    </font>
    <font>
      <sz val="10"/>
      <name val="OpalB"/>
    </font>
    <font>
      <sz val="10"/>
      <name val="Hebar"/>
    </font>
    <font>
      <sz val="10"/>
      <name val="OpalB"/>
      <charset val="204"/>
    </font>
    <font>
      <b/>
      <sz val="11"/>
      <name val="Times New Roman"/>
      <family val="1"/>
    </font>
    <font>
      <sz val="11"/>
      <name val="Arial"/>
      <family val="2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</font>
    <font>
      <i/>
      <sz val="9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1"/>
      <color indexed="10"/>
      <name val="Times New Roman"/>
      <family val="1"/>
    </font>
    <font>
      <b/>
      <sz val="11"/>
      <color indexed="23"/>
      <name val="Times New Roman"/>
      <family val="1"/>
    </font>
    <font>
      <sz val="11"/>
      <color indexed="23"/>
      <name val="Times New Roman"/>
      <family val="1"/>
    </font>
    <font>
      <b/>
      <sz val="11"/>
      <color indexed="23"/>
      <name val="Times New Roman"/>
      <family val="1"/>
      <charset val="204"/>
    </font>
    <font>
      <sz val="11"/>
      <color indexed="23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</font>
    <font>
      <i/>
      <sz val="12"/>
      <color indexed="8"/>
      <name val="Times New Roman"/>
      <family val="1"/>
    </font>
    <font>
      <sz val="9"/>
      <name val="Times New Roman"/>
      <family val="1"/>
    </font>
    <font>
      <sz val="9"/>
      <name val="Arial"/>
      <family val="2"/>
      <charset val="204"/>
    </font>
    <font>
      <sz val="12"/>
      <color indexed="23"/>
      <name val="Arial"/>
      <family val="2"/>
      <charset val="204"/>
    </font>
    <font>
      <b/>
      <sz val="12"/>
      <color indexed="2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indexed="10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All Times New Roman"/>
      <family val="1"/>
      <charset val="204"/>
    </font>
    <font>
      <sz val="10"/>
      <color indexed="2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8"/>
      <name val="Times New Roman"/>
      <family val="1"/>
    </font>
    <font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theme="3" tint="-0.499984740745262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0" fontId="37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2" fillId="0" borderId="0"/>
  </cellStyleXfs>
  <cellXfs count="307">
    <xf numFmtId="0" fontId="0" fillId="0" borderId="0" xfId="0"/>
    <xf numFmtId="0" fontId="10" fillId="0" borderId="0" xfId="0" applyFont="1" applyBorder="1"/>
    <xf numFmtId="0" fontId="6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/>
    </xf>
    <xf numFmtId="0" fontId="9" fillId="0" borderId="0" xfId="9" applyFont="1" applyFill="1" applyBorder="1" applyAlignment="1">
      <alignment horizontal="center" vertical="center"/>
    </xf>
    <xf numFmtId="0" fontId="11" fillId="0" borderId="0" xfId="9" applyFont="1" applyFill="1" applyBorder="1" applyAlignment="1">
      <alignment horizontal="center" vertical="center"/>
    </xf>
    <xf numFmtId="0" fontId="9" fillId="0" borderId="0" xfId="4" applyFont="1" applyFill="1" applyBorder="1" applyAlignment="1">
      <alignment vertical="center"/>
    </xf>
    <xf numFmtId="49" fontId="12" fillId="0" borderId="0" xfId="5" applyNumberFormat="1" applyFont="1" applyFill="1" applyBorder="1" applyAlignment="1">
      <alignment horizontal="right" vertical="center"/>
    </xf>
    <xf numFmtId="0" fontId="9" fillId="0" borderId="0" xfId="9" quotePrefix="1" applyFont="1" applyFill="1" applyBorder="1" applyAlignment="1">
      <alignment horizontal="center" vertical="center"/>
    </xf>
    <xf numFmtId="0" fontId="9" fillId="0" borderId="0" xfId="4" applyFont="1" applyFill="1"/>
    <xf numFmtId="0" fontId="9" fillId="0" borderId="0" xfId="4" applyFont="1" applyFill="1" applyBorder="1" applyAlignment="1">
      <alignment horizontal="center"/>
    </xf>
    <xf numFmtId="164" fontId="9" fillId="0" borderId="0" xfId="4" applyNumberFormat="1" applyFont="1" applyFill="1" applyBorder="1"/>
    <xf numFmtId="164" fontId="9" fillId="0" borderId="0" xfId="4" applyNumberFormat="1" applyFont="1" applyFill="1"/>
    <xf numFmtId="0" fontId="11" fillId="0" borderId="0" xfId="4" applyFont="1" applyFill="1" applyBorder="1" applyAlignment="1">
      <alignment horizontal="center"/>
    </xf>
    <xf numFmtId="0" fontId="11" fillId="0" borderId="0" xfId="4" applyFont="1" applyFill="1"/>
    <xf numFmtId="0" fontId="9" fillId="0" borderId="0" xfId="4" applyFont="1" applyFill="1" applyAlignment="1">
      <alignment horizontal="center"/>
    </xf>
    <xf numFmtId="164" fontId="9" fillId="0" borderId="0" xfId="4" applyNumberFormat="1" applyFont="1" applyFill="1" applyAlignment="1">
      <alignment horizontal="right"/>
    </xf>
    <xf numFmtId="0" fontId="10" fillId="0" borderId="0" xfId="5" applyNumberFormat="1" applyFont="1" applyFill="1" applyBorder="1" applyAlignment="1" applyProtection="1">
      <alignment vertical="top"/>
    </xf>
    <xf numFmtId="0" fontId="10" fillId="0" borderId="0" xfId="5" applyNumberFormat="1" applyFont="1" applyFill="1" applyBorder="1" applyAlignment="1" applyProtection="1">
      <alignment vertical="top"/>
      <protection locked="0"/>
    </xf>
    <xf numFmtId="0" fontId="11" fillId="0" borderId="0" xfId="3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Fill="1" applyBorder="1"/>
    <xf numFmtId="164" fontId="9" fillId="0" borderId="0" xfId="4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10" fillId="0" borderId="0" xfId="5" applyNumberFormat="1" applyFont="1" applyFill="1" applyBorder="1" applyAlignment="1" applyProtection="1">
      <alignment horizontal="right" vertical="top"/>
      <protection locked="0"/>
    </xf>
    <xf numFmtId="37" fontId="10" fillId="0" borderId="0" xfId="5" applyNumberFormat="1" applyFont="1" applyFill="1" applyBorder="1" applyAlignment="1" applyProtection="1">
      <alignment vertical="top"/>
    </xf>
    <xf numFmtId="166" fontId="10" fillId="0" borderId="0" xfId="1" applyNumberFormat="1" applyFont="1" applyFill="1" applyBorder="1" applyAlignment="1" applyProtection="1">
      <alignment vertical="top"/>
    </xf>
    <xf numFmtId="0" fontId="16" fillId="0" borderId="0" xfId="5" applyNumberFormat="1" applyFont="1" applyFill="1" applyBorder="1" applyAlignment="1" applyProtection="1">
      <alignment horizontal="center" vertical="top"/>
    </xf>
    <xf numFmtId="0" fontId="7" fillId="0" borderId="0" xfId="0" applyFont="1" applyFill="1" applyBorder="1" applyAlignment="1">
      <alignment horizontal="center" wrapText="1"/>
    </xf>
    <xf numFmtId="0" fontId="20" fillId="0" borderId="0" xfId="9" applyFont="1" applyFill="1" applyBorder="1" applyAlignment="1">
      <alignment horizontal="center" vertical="center"/>
    </xf>
    <xf numFmtId="0" fontId="20" fillId="0" borderId="0" xfId="9" applyFont="1" applyFill="1" applyAlignment="1">
      <alignment vertical="center"/>
    </xf>
    <xf numFmtId="0" fontId="18" fillId="0" borderId="0" xfId="5" applyNumberFormat="1" applyFont="1" applyFill="1" applyBorder="1" applyAlignment="1" applyProtection="1">
      <alignment vertical="top"/>
    </xf>
    <xf numFmtId="0" fontId="11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left" vertical="center" wrapText="1"/>
    </xf>
    <xf numFmtId="0" fontId="19" fillId="0" borderId="0" xfId="3" applyFont="1" applyFill="1" applyBorder="1" applyAlignment="1">
      <alignment horizontal="left" vertical="center"/>
    </xf>
    <xf numFmtId="0" fontId="21" fillId="0" borderId="0" xfId="3" applyFont="1" applyFill="1" applyBorder="1" applyAlignment="1">
      <alignment horizontal="left" vertical="center"/>
    </xf>
    <xf numFmtId="0" fontId="8" fillId="0" borderId="0" xfId="7" applyFont="1" applyBorder="1" applyAlignment="1">
      <alignment horizontal="left" vertical="center"/>
    </xf>
    <xf numFmtId="0" fontId="29" fillId="0" borderId="0" xfId="3" applyFont="1" applyFill="1" applyBorder="1" applyAlignment="1">
      <alignment horizontal="left" vertical="center"/>
    </xf>
    <xf numFmtId="0" fontId="28" fillId="0" borderId="0" xfId="6" applyFont="1" applyBorder="1" applyAlignment="1">
      <alignment horizontal="left" vertical="center"/>
    </xf>
    <xf numFmtId="0" fontId="17" fillId="0" borderId="0" xfId="3" applyFont="1" applyFill="1" applyBorder="1" applyAlignment="1">
      <alignment horizontal="left" vertical="center"/>
    </xf>
    <xf numFmtId="0" fontId="21" fillId="0" borderId="0" xfId="5" applyNumberFormat="1" applyFont="1" applyFill="1" applyBorder="1" applyAlignment="1" applyProtection="1">
      <alignment horizontal="right" vertical="top" wrapText="1"/>
    </xf>
    <xf numFmtId="0" fontId="21" fillId="0" borderId="0" xfId="7" applyFont="1" applyFill="1" applyBorder="1" applyAlignment="1">
      <alignment horizontal="right" vertical="top"/>
    </xf>
    <xf numFmtId="0" fontId="8" fillId="0" borderId="0" xfId="7" applyFont="1" applyBorder="1" applyAlignment="1">
      <alignment horizontal="right"/>
    </xf>
    <xf numFmtId="0" fontId="8" fillId="0" borderId="0" xfId="7" applyFont="1" applyFill="1" applyBorder="1" applyAlignment="1">
      <alignment horizontal="right"/>
    </xf>
    <xf numFmtId="0" fontId="21" fillId="0" borderId="0" xfId="5" applyNumberFormat="1" applyFont="1" applyFill="1" applyBorder="1" applyAlignment="1" applyProtection="1">
      <alignment vertical="center"/>
    </xf>
    <xf numFmtId="166" fontId="21" fillId="0" borderId="0" xfId="1" applyNumberFormat="1" applyFont="1" applyFill="1" applyBorder="1" applyAlignment="1" applyProtection="1">
      <alignment horizontal="right" vertical="center"/>
    </xf>
    <xf numFmtId="0" fontId="8" fillId="0" borderId="0" xfId="5" applyNumberFormat="1" applyFont="1" applyFill="1" applyBorder="1" applyAlignment="1" applyProtection="1">
      <alignment horizontal="left" vertical="center"/>
    </xf>
    <xf numFmtId="166" fontId="8" fillId="0" borderId="0" xfId="1" applyNumberFormat="1" applyFont="1" applyFill="1" applyBorder="1" applyAlignment="1" applyProtection="1">
      <alignment vertical="center"/>
    </xf>
    <xf numFmtId="0" fontId="8" fillId="0" borderId="0" xfId="5" applyNumberFormat="1" applyFont="1" applyFill="1" applyBorder="1" applyAlignment="1" applyProtection="1">
      <alignment vertical="top"/>
    </xf>
    <xf numFmtId="37" fontId="8" fillId="0" borderId="0" xfId="5" applyNumberFormat="1" applyFont="1" applyFill="1" applyBorder="1" applyAlignment="1" applyProtection="1">
      <alignment vertical="top"/>
    </xf>
    <xf numFmtId="0" fontId="9" fillId="0" borderId="0" xfId="0" applyFont="1" applyFill="1" applyBorder="1" applyAlignment="1">
      <alignment horizontal="left" wrapText="1"/>
    </xf>
    <xf numFmtId="0" fontId="26" fillId="0" borderId="0" xfId="6" applyFont="1" applyBorder="1" applyAlignment="1">
      <alignment horizontal="center" vertical="center" wrapText="1"/>
    </xf>
    <xf numFmtId="0" fontId="21" fillId="0" borderId="0" xfId="5" applyNumberFormat="1" applyFont="1" applyFill="1" applyBorder="1" applyAlignment="1" applyProtection="1">
      <alignment vertical="top" wrapText="1"/>
    </xf>
    <xf numFmtId="0" fontId="10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0" fontId="32" fillId="0" borderId="0" xfId="5" applyNumberFormat="1" applyFont="1" applyFill="1" applyBorder="1" applyAlignment="1" applyProtection="1">
      <alignment vertical="top" wrapText="1"/>
    </xf>
    <xf numFmtId="0" fontId="24" fillId="0" borderId="0" xfId="0" applyFont="1" applyFill="1" applyBorder="1" applyAlignment="1">
      <alignment horizontal="center"/>
    </xf>
    <xf numFmtId="0" fontId="11" fillId="0" borderId="0" xfId="0" applyFont="1" applyBorder="1"/>
    <xf numFmtId="0" fontId="9" fillId="0" borderId="0" xfId="0" applyFont="1" applyBorder="1"/>
    <xf numFmtId="0" fontId="9" fillId="0" borderId="0" xfId="3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164" fontId="9" fillId="0" borderId="0" xfId="0" applyNumberFormat="1" applyFont="1" applyBorder="1" applyAlignment="1">
      <alignment horizontal="right"/>
    </xf>
    <xf numFmtId="0" fontId="34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/>
    </xf>
    <xf numFmtId="0" fontId="22" fillId="0" borderId="0" xfId="0" applyFont="1" applyFill="1" applyBorder="1" applyAlignment="1">
      <alignment horizontal="left" vertical="center"/>
    </xf>
    <xf numFmtId="0" fontId="32" fillId="0" borderId="0" xfId="5" applyNumberFormat="1" applyFont="1" applyFill="1" applyBorder="1" applyAlignment="1" applyProtection="1">
      <alignment wrapText="1"/>
    </xf>
    <xf numFmtId="49" fontId="5" fillId="0" borderId="0" xfId="0" applyNumberFormat="1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36" fillId="0" borderId="0" xfId="5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>
      <alignment horizontal="left" vertical="center" wrapText="1"/>
    </xf>
    <xf numFmtId="0" fontId="39" fillId="0" borderId="0" xfId="5" applyNumberFormat="1" applyFont="1" applyFill="1" applyBorder="1" applyAlignment="1" applyProtection="1">
      <alignment horizontal="center" vertical="center"/>
    </xf>
    <xf numFmtId="164" fontId="9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30" fillId="0" borderId="0" xfId="0" applyFont="1" applyBorder="1"/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center"/>
    </xf>
    <xf numFmtId="164" fontId="42" fillId="0" borderId="0" xfId="0" applyNumberFormat="1" applyFont="1" applyFill="1" applyBorder="1"/>
    <xf numFmtId="0" fontId="43" fillId="0" borderId="0" xfId="3" applyFont="1" applyBorder="1" applyAlignment="1">
      <alignment vertical="center"/>
    </xf>
    <xf numFmtId="0" fontId="30" fillId="0" borderId="0" xfId="0" applyFont="1" applyBorder="1" applyAlignment="1">
      <alignment horizontal="center"/>
    </xf>
    <xf numFmtId="0" fontId="19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justify" wrapText="1"/>
    </xf>
    <xf numFmtId="0" fontId="9" fillId="0" borderId="0" xfId="0" applyNumberFormat="1" applyFont="1" applyFill="1" applyBorder="1" applyAlignment="1">
      <alignment horizontal="center"/>
    </xf>
    <xf numFmtId="37" fontId="9" fillId="0" borderId="0" xfId="0" applyNumberFormat="1" applyFont="1" applyFill="1" applyBorder="1" applyAlignment="1">
      <alignment horizontal="right"/>
    </xf>
    <xf numFmtId="164" fontId="31" fillId="0" borderId="0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164" fontId="11" fillId="0" borderId="0" xfId="1" applyNumberFormat="1" applyFont="1" applyFill="1" applyBorder="1" applyAlignment="1">
      <alignment horizontal="right" vertical="center"/>
    </xf>
    <xf numFmtId="166" fontId="11" fillId="0" borderId="0" xfId="1" applyNumberFormat="1" applyFont="1" applyFill="1" applyBorder="1" applyAlignment="1">
      <alignment horizontal="center" vertical="center"/>
    </xf>
    <xf numFmtId="166" fontId="11" fillId="0" borderId="0" xfId="1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53" fillId="0" borderId="0" xfId="0" applyFont="1" applyBorder="1" applyAlignment="1">
      <alignment horizontal="left" vertical="justify" wrapText="1"/>
    </xf>
    <xf numFmtId="166" fontId="11" fillId="0" borderId="0" xfId="0" applyNumberFormat="1" applyFont="1" applyFill="1" applyBorder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4" fontId="11" fillId="0" borderId="2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left" vertical="justify" wrapText="1"/>
    </xf>
    <xf numFmtId="164" fontId="11" fillId="0" borderId="3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164" fontId="11" fillId="0" borderId="4" xfId="0" applyNumberFormat="1" applyFont="1" applyFill="1" applyBorder="1" applyAlignment="1">
      <alignment horizontal="right"/>
    </xf>
    <xf numFmtId="0" fontId="44" fillId="0" borderId="0" xfId="0" applyFont="1" applyBorder="1" applyAlignment="1">
      <alignment horizontal="left" vertical="justify" wrapText="1"/>
    </xf>
    <xf numFmtId="166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54" fillId="0" borderId="0" xfId="0" applyFont="1" applyAlignment="1">
      <alignment vertical="justify" wrapText="1"/>
    </xf>
    <xf numFmtId="0" fontId="55" fillId="0" borderId="0" xfId="0" applyFont="1" applyAlignment="1">
      <alignment vertical="justify" wrapText="1"/>
    </xf>
    <xf numFmtId="164" fontId="9" fillId="0" borderId="3" xfId="0" applyNumberFormat="1" applyFont="1" applyBorder="1" applyAlignment="1">
      <alignment horizontal="right"/>
    </xf>
    <xf numFmtId="164" fontId="9" fillId="0" borderId="3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55" fillId="0" borderId="0" xfId="0" applyFont="1" applyAlignment="1">
      <alignment vertical="center" wrapText="1"/>
    </xf>
    <xf numFmtId="164" fontId="11" fillId="0" borderId="5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9" fillId="0" borderId="0" xfId="0" applyNumberFormat="1" applyFont="1" applyBorder="1" applyAlignment="1">
      <alignment horizontal="center"/>
    </xf>
    <xf numFmtId="0" fontId="34" fillId="0" borderId="0" xfId="0" applyFont="1" applyFill="1" applyBorder="1" applyAlignment="1">
      <alignment horizontal="left" vertical="center"/>
    </xf>
    <xf numFmtId="0" fontId="43" fillId="0" borderId="0" xfId="3" applyFont="1" applyFill="1" applyBorder="1" applyAlignment="1">
      <alignment vertical="center"/>
    </xf>
    <xf numFmtId="0" fontId="10" fillId="0" borderId="0" xfId="0" applyFont="1" applyBorder="1" applyAlignment="1">
      <alignment horizontal="left" vertical="justify" wrapText="1"/>
    </xf>
    <xf numFmtId="0" fontId="10" fillId="0" borderId="0" xfId="0" applyFont="1" applyFill="1" applyBorder="1" applyAlignment="1">
      <alignment horizontal="left" vertical="justify" wrapText="1"/>
    </xf>
    <xf numFmtId="0" fontId="38" fillId="0" borderId="0" xfId="0" applyFont="1" applyBorder="1" applyAlignment="1">
      <alignment horizontal="center" wrapText="1"/>
    </xf>
    <xf numFmtId="0" fontId="43" fillId="0" borderId="0" xfId="0" applyFont="1" applyBorder="1"/>
    <xf numFmtId="0" fontId="32" fillId="0" borderId="0" xfId="0" applyFont="1" applyBorder="1" applyAlignment="1">
      <alignment horizontal="center" wrapText="1"/>
    </xf>
    <xf numFmtId="0" fontId="43" fillId="0" borderId="0" xfId="0" applyFont="1" applyBorder="1" applyAlignment="1">
      <alignment horizontal="left" vertical="justify" wrapText="1"/>
    </xf>
    <xf numFmtId="0" fontId="43" fillId="0" borderId="0" xfId="0" applyFont="1" applyFill="1" applyBorder="1"/>
    <xf numFmtId="0" fontId="41" fillId="0" borderId="0" xfId="0" applyFont="1" applyBorder="1" applyAlignment="1">
      <alignment horizontal="center"/>
    </xf>
    <xf numFmtId="0" fontId="32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 wrapText="1"/>
    </xf>
    <xf numFmtId="0" fontId="43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45" fillId="0" borderId="0" xfId="0" applyFont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43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 vertical="top"/>
    </xf>
    <xf numFmtId="0" fontId="6" fillId="0" borderId="0" xfId="0" applyFont="1" applyBorder="1" applyAlignment="1">
      <alignment horizontal="center" vertical="center" wrapText="1"/>
    </xf>
    <xf numFmtId="166" fontId="10" fillId="0" borderId="0" xfId="1" applyNumberFormat="1" applyFont="1" applyBorder="1"/>
    <xf numFmtId="164" fontId="10" fillId="0" borderId="0" xfId="1" applyNumberFormat="1" applyFont="1" applyBorder="1"/>
    <xf numFmtId="166" fontId="10" fillId="0" borderId="1" xfId="1" applyNumberFormat="1" applyFont="1" applyFill="1" applyBorder="1"/>
    <xf numFmtId="166" fontId="9" fillId="0" borderId="0" xfId="1" applyNumberFormat="1" applyFont="1" applyFill="1" applyBorder="1"/>
    <xf numFmtId="166" fontId="9" fillId="0" borderId="0" xfId="1" applyNumberFormat="1" applyFont="1" applyFill="1" applyBorder="1" applyAlignment="1">
      <alignment vertical="center"/>
    </xf>
    <xf numFmtId="166" fontId="10" fillId="0" borderId="0" xfId="1" applyNumberFormat="1" applyFont="1" applyFill="1" applyBorder="1"/>
    <xf numFmtId="166" fontId="43" fillId="0" borderId="0" xfId="1" applyNumberFormat="1" applyFont="1" applyFill="1" applyBorder="1" applyAlignment="1">
      <alignment vertical="center"/>
    </xf>
    <xf numFmtId="166" fontId="5" fillId="0" borderId="0" xfId="1" applyNumberFormat="1" applyFont="1" applyFill="1" applyBorder="1" applyAlignment="1">
      <alignment vertical="center"/>
    </xf>
    <xf numFmtId="166" fontId="5" fillId="0" borderId="5" xfId="1" applyNumberFormat="1" applyFont="1" applyFill="1" applyBorder="1"/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164" fontId="43" fillId="0" borderId="0" xfId="8" applyNumberFormat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1" xfId="1" applyNumberFormat="1" applyFont="1" applyFill="1" applyBorder="1" applyAlignment="1">
      <alignment vertical="center"/>
    </xf>
    <xf numFmtId="166" fontId="10" fillId="0" borderId="0" xfId="1" applyNumberFormat="1" applyFont="1" applyFill="1" applyBorder="1" applyAlignment="1"/>
    <xf numFmtId="166" fontId="5" fillId="0" borderId="0" xfId="1" applyNumberFormat="1" applyFont="1" applyFill="1" applyBorder="1"/>
    <xf numFmtId="166" fontId="43" fillId="0" borderId="0" xfId="1" applyNumberFormat="1" applyFont="1" applyFill="1" applyBorder="1"/>
    <xf numFmtId="166" fontId="9" fillId="0" borderId="1" xfId="1" applyNumberFormat="1" applyFont="1" applyFill="1" applyBorder="1"/>
    <xf numFmtId="166" fontId="9" fillId="0" borderId="2" xfId="1" applyNumberFormat="1" applyFont="1" applyFill="1" applyBorder="1"/>
    <xf numFmtId="0" fontId="21" fillId="0" borderId="0" xfId="5" applyNumberFormat="1" applyFont="1" applyFill="1" applyBorder="1" applyAlignment="1" applyProtection="1">
      <alignment horizontal="left" wrapText="1"/>
    </xf>
    <xf numFmtId="0" fontId="20" fillId="0" borderId="0" xfId="6" applyFont="1" applyBorder="1" applyAlignment="1">
      <alignment horizontal="left" vertical="center"/>
    </xf>
    <xf numFmtId="0" fontId="46" fillId="0" borderId="0" xfId="6" applyFont="1" applyBorder="1" applyAlignment="1">
      <alignment horizontal="left" vertical="center"/>
    </xf>
    <xf numFmtId="0" fontId="46" fillId="0" borderId="0" xfId="6" applyFont="1" applyFill="1" applyBorder="1" applyAlignment="1">
      <alignment horizontal="left" vertical="center"/>
    </xf>
    <xf numFmtId="0" fontId="19" fillId="0" borderId="0" xfId="9" applyFont="1" applyFill="1" applyBorder="1" applyAlignment="1">
      <alignment vertical="center"/>
    </xf>
    <xf numFmtId="0" fontId="38" fillId="0" borderId="0" xfId="6" applyFont="1" applyFill="1" applyBorder="1" applyAlignment="1">
      <alignment horizontal="left" vertical="center"/>
    </xf>
    <xf numFmtId="0" fontId="9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47" fillId="0" borderId="0" xfId="6" applyFont="1" applyFill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39" fillId="0" borderId="0" xfId="0" applyFont="1" applyBorder="1" applyAlignment="1">
      <alignment horizontal="center" vertical="center" wrapText="1"/>
    </xf>
    <xf numFmtId="0" fontId="48" fillId="0" borderId="0" xfId="6" applyFont="1" applyBorder="1" applyAlignment="1">
      <alignment horizontal="center" vertical="center" wrapText="1"/>
    </xf>
    <xf numFmtId="0" fontId="49" fillId="0" borderId="0" xfId="9" applyFont="1" applyFill="1" applyBorder="1" applyAlignment="1">
      <alignment horizontal="right" vertical="center"/>
    </xf>
    <xf numFmtId="0" fontId="50" fillId="0" borderId="0" xfId="9" applyFont="1" applyFill="1" applyBorder="1" applyAlignment="1">
      <alignment horizontal="left" vertical="center"/>
    </xf>
    <xf numFmtId="168" fontId="12" fillId="0" borderId="0" xfId="3" applyNumberFormat="1" applyFont="1" applyFill="1" applyBorder="1" applyAlignment="1">
      <alignment horizontal="center" vertical="center" wrapText="1"/>
    </xf>
    <xf numFmtId="164" fontId="11" fillId="0" borderId="0" xfId="4" applyNumberFormat="1" applyFont="1" applyFill="1" applyBorder="1" applyAlignment="1">
      <alignment horizontal="center"/>
    </xf>
    <xf numFmtId="0" fontId="11" fillId="0" borderId="0" xfId="4" applyFont="1" applyFill="1" applyBorder="1" applyAlignment="1">
      <alignment horizontal="left" wrapText="1"/>
    </xf>
    <xf numFmtId="0" fontId="30" fillId="0" borderId="0" xfId="4" applyFont="1" applyFill="1" applyBorder="1"/>
    <xf numFmtId="164" fontId="11" fillId="0" borderId="0" xfId="4" applyNumberFormat="1" applyFont="1" applyFill="1" applyBorder="1"/>
    <xf numFmtId="0" fontId="38" fillId="0" borderId="0" xfId="9" applyFont="1" applyFill="1" applyBorder="1" applyAlignment="1">
      <alignment horizontal="center" vertical="center"/>
    </xf>
    <xf numFmtId="0" fontId="38" fillId="0" borderId="0" xfId="4" applyFont="1" applyFill="1"/>
    <xf numFmtId="167" fontId="9" fillId="0" borderId="0" xfId="4" applyNumberFormat="1" applyFont="1" applyFill="1" applyBorder="1" applyAlignment="1">
      <alignment horizontal="right"/>
    </xf>
    <xf numFmtId="167" fontId="9" fillId="0" borderId="0" xfId="4" applyNumberFormat="1" applyFont="1" applyFill="1" applyBorder="1" applyAlignment="1">
      <alignment horizontal="center"/>
    </xf>
    <xf numFmtId="0" fontId="38" fillId="0" borderId="0" xfId="4" applyFont="1" applyFill="1" applyBorder="1"/>
    <xf numFmtId="0" fontId="33" fillId="0" borderId="0" xfId="4" applyFont="1" applyFill="1" applyBorder="1" applyAlignment="1">
      <alignment vertical="top" wrapText="1"/>
    </xf>
    <xf numFmtId="167" fontId="9" fillId="0" borderId="0" xfId="4" applyNumberFormat="1" applyFont="1" applyFill="1" applyBorder="1"/>
    <xf numFmtId="0" fontId="31" fillId="0" borderId="0" xfId="4" applyFont="1" applyFill="1" applyBorder="1" applyAlignment="1">
      <alignment vertical="top" wrapText="1"/>
    </xf>
    <xf numFmtId="167" fontId="9" fillId="0" borderId="1" xfId="4" applyNumberFormat="1" applyFont="1" applyFill="1" applyBorder="1" applyAlignment="1">
      <alignment horizontal="right"/>
    </xf>
    <xf numFmtId="0" fontId="9" fillId="0" borderId="0" xfId="6" applyFont="1" applyFill="1" applyAlignment="1"/>
    <xf numFmtId="167" fontId="11" fillId="0" borderId="0" xfId="4" applyNumberFormat="1" applyFont="1" applyFill="1" applyBorder="1"/>
    <xf numFmtId="167" fontId="9" fillId="2" borderId="0" xfId="4" applyNumberFormat="1" applyFont="1" applyFill="1" applyBorder="1" applyAlignment="1">
      <alignment horizontal="right"/>
    </xf>
    <xf numFmtId="167" fontId="11" fillId="0" borderId="0" xfId="4" applyNumberFormat="1" applyFont="1" applyFill="1" applyBorder="1" applyAlignment="1">
      <alignment horizontal="center"/>
    </xf>
    <xf numFmtId="0" fontId="9" fillId="0" borderId="0" xfId="4" applyFont="1" applyFill="1" applyBorder="1"/>
    <xf numFmtId="49" fontId="9" fillId="0" borderId="0" xfId="4" applyNumberFormat="1" applyFont="1" applyFill="1" applyBorder="1" applyAlignment="1">
      <alignment horizontal="center"/>
    </xf>
    <xf numFmtId="0" fontId="11" fillId="0" borderId="0" xfId="4" applyFont="1" applyFill="1" applyBorder="1"/>
    <xf numFmtId="167" fontId="11" fillId="0" borderId="6" xfId="4" applyNumberFormat="1" applyFont="1" applyFill="1" applyBorder="1" applyAlignment="1">
      <alignment horizontal="right"/>
    </xf>
    <xf numFmtId="0" fontId="5" fillId="0" borderId="0" xfId="5" applyNumberFormat="1" applyFont="1" applyFill="1" applyBorder="1" applyAlignment="1" applyProtection="1">
      <alignment horizontal="center" vertical="top" wrapText="1"/>
    </xf>
    <xf numFmtId="0" fontId="5" fillId="0" borderId="0" xfId="7" applyFont="1" applyFill="1" applyBorder="1" applyAlignment="1">
      <alignment horizontal="center" vertical="top"/>
    </xf>
    <xf numFmtId="0" fontId="5" fillId="0" borderId="0" xfId="5" applyNumberFormat="1" applyFont="1" applyFill="1" applyBorder="1" applyAlignment="1" applyProtection="1">
      <alignment horizontal="center" vertical="top"/>
      <protection locked="0"/>
    </xf>
    <xf numFmtId="0" fontId="5" fillId="0" borderId="0" xfId="7" applyFont="1" applyBorder="1" applyAlignment="1">
      <alignment horizontal="center"/>
    </xf>
    <xf numFmtId="0" fontId="5" fillId="0" borderId="0" xfId="7" applyFont="1" applyFill="1" applyBorder="1" applyAlignment="1">
      <alignment horizontal="center"/>
    </xf>
    <xf numFmtId="0" fontId="5" fillId="0" borderId="0" xfId="7" applyFont="1" applyBorder="1" applyAlignment="1">
      <alignment horizontal="right"/>
    </xf>
    <xf numFmtId="0" fontId="5" fillId="0" borderId="0" xfId="7" applyFont="1" applyFill="1" applyBorder="1" applyAlignment="1">
      <alignment horizontal="right"/>
    </xf>
    <xf numFmtId="0" fontId="5" fillId="0" borderId="0" xfId="5" applyNumberFormat="1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>
      <alignment horizontal="right" vertical="center" wrapText="1"/>
    </xf>
    <xf numFmtId="164" fontId="10" fillId="0" borderId="0" xfId="1" applyNumberFormat="1" applyFont="1" applyFill="1" applyBorder="1" applyAlignment="1" applyProtection="1">
      <alignment vertical="center"/>
    </xf>
    <xf numFmtId="164" fontId="5" fillId="0" borderId="0" xfId="1" applyNumberFormat="1" applyFont="1" applyFill="1" applyBorder="1" applyAlignment="1" applyProtection="1">
      <alignment vertical="center"/>
    </xf>
    <xf numFmtId="164" fontId="5" fillId="0" borderId="5" xfId="1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164" fontId="51" fillId="0" borderId="0" xfId="1" applyNumberFormat="1" applyFont="1" applyFill="1" applyBorder="1" applyAlignment="1" applyProtection="1">
      <alignment vertical="center"/>
    </xf>
    <xf numFmtId="164" fontId="10" fillId="0" borderId="2" xfId="1" applyNumberFormat="1" applyFont="1" applyFill="1" applyBorder="1" applyAlignment="1" applyProtection="1">
      <alignment vertical="center"/>
    </xf>
    <xf numFmtId="164" fontId="10" fillId="0" borderId="1" xfId="1" applyNumberFormat="1" applyFont="1" applyFill="1" applyBorder="1" applyAlignment="1" applyProtection="1">
      <alignment vertical="center"/>
    </xf>
    <xf numFmtId="164" fontId="51" fillId="0" borderId="1" xfId="1" applyNumberFormat="1" applyFont="1" applyFill="1" applyBorder="1" applyAlignment="1" applyProtection="1">
      <alignment vertical="center"/>
    </xf>
    <xf numFmtId="166" fontId="51" fillId="0" borderId="0" xfId="1" applyNumberFormat="1" applyFont="1" applyFill="1" applyBorder="1" applyAlignment="1" applyProtection="1">
      <alignment vertical="top"/>
    </xf>
    <xf numFmtId="164" fontId="51" fillId="0" borderId="0" xfId="1" applyNumberFormat="1" applyFont="1" applyFill="1" applyBorder="1" applyAlignment="1" applyProtection="1">
      <alignment horizontal="right" vertical="center"/>
    </xf>
    <xf numFmtId="0" fontId="5" fillId="0" borderId="0" xfId="5" applyNumberFormat="1" applyFont="1" applyFill="1" applyBorder="1" applyAlignment="1" applyProtection="1">
      <alignment horizontal="left" vertical="center" wrapText="1"/>
    </xf>
    <xf numFmtId="0" fontId="5" fillId="0" borderId="0" xfId="5" applyNumberFormat="1" applyFont="1" applyFill="1" applyBorder="1" applyAlignment="1" applyProtection="1">
      <alignment horizontal="left" wrapText="1"/>
    </xf>
    <xf numFmtId="0" fontId="10" fillId="0" borderId="0" xfId="5" applyNumberFormat="1" applyFont="1" applyFill="1" applyBorder="1" applyAlignment="1" applyProtection="1">
      <alignment horizontal="left" wrapText="1"/>
    </xf>
    <xf numFmtId="0" fontId="10" fillId="0" borderId="0" xfId="0" applyFont="1" applyAlignment="1">
      <alignment horizontal="left" wrapText="1"/>
    </xf>
    <xf numFmtId="0" fontId="56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164" fontId="9" fillId="0" borderId="0" xfId="0" applyNumberFormat="1" applyFont="1" applyBorder="1"/>
    <xf numFmtId="164" fontId="9" fillId="0" borderId="0" xfId="0" applyNumberFormat="1" applyFont="1" applyFill="1" applyBorder="1"/>
    <xf numFmtId="164" fontId="56" fillId="0" borderId="0" xfId="0" applyNumberFormat="1" applyFont="1" applyBorder="1"/>
    <xf numFmtId="0" fontId="56" fillId="0" borderId="0" xfId="0" applyFont="1" applyBorder="1"/>
    <xf numFmtId="0" fontId="46" fillId="0" borderId="0" xfId="0" applyNumberFormat="1" applyFont="1" applyBorder="1" applyAlignment="1">
      <alignment horizontal="left"/>
    </xf>
    <xf numFmtId="0" fontId="38" fillId="0" borderId="0" xfId="0" applyFont="1" applyBorder="1" applyAlignment="1">
      <alignment horizontal="left"/>
    </xf>
    <xf numFmtId="0" fontId="38" fillId="0" borderId="0" xfId="0" applyNumberFormat="1" applyFont="1" applyBorder="1" applyAlignment="1">
      <alignment horizontal="left"/>
    </xf>
    <xf numFmtId="0" fontId="38" fillId="0" borderId="0" xfId="0" applyNumberFormat="1" applyFont="1" applyBorder="1" applyAlignment="1">
      <alignment horizontal="center" vertical="center"/>
    </xf>
    <xf numFmtId="0" fontId="38" fillId="0" borderId="0" xfId="0" applyNumberFormat="1" applyFont="1" applyFill="1" applyBorder="1" applyAlignment="1">
      <alignment horizontal="center"/>
    </xf>
    <xf numFmtId="0" fontId="38" fillId="0" borderId="0" xfId="0" applyNumberFormat="1" applyFont="1" applyFill="1" applyBorder="1" applyAlignment="1">
      <alignment horizontal="right" vertical="center"/>
    </xf>
    <xf numFmtId="0" fontId="38" fillId="3" borderId="0" xfId="0" applyNumberFormat="1" applyFont="1" applyFill="1" applyBorder="1" applyAlignment="1">
      <alignment horizontal="center"/>
    </xf>
    <xf numFmtId="0" fontId="38" fillId="0" borderId="0" xfId="0" applyFont="1" applyBorder="1" applyAlignment="1">
      <alignment horizontal="center"/>
    </xf>
    <xf numFmtId="0" fontId="52" fillId="0" borderId="0" xfId="0" applyFont="1" applyFill="1" applyBorder="1" applyAlignment="1">
      <alignment horizontal="left" vertical="center" wrapText="1"/>
    </xf>
    <xf numFmtId="0" fontId="38" fillId="0" borderId="0" xfId="0" applyNumberFormat="1" applyFont="1" applyBorder="1" applyAlignment="1">
      <alignment horizontal="center"/>
    </xf>
    <xf numFmtId="0" fontId="52" fillId="0" borderId="0" xfId="0" applyNumberFormat="1" applyFont="1" applyFill="1" applyBorder="1" applyAlignment="1">
      <alignment horizontal="left" vertical="center" wrapText="1"/>
    </xf>
    <xf numFmtId="0" fontId="38" fillId="0" borderId="0" xfId="0" applyNumberFormat="1" applyFont="1" applyFill="1" applyBorder="1"/>
    <xf numFmtId="0" fontId="31" fillId="0" borderId="0" xfId="4" applyFont="1" applyFill="1" applyBorder="1" applyAlignment="1">
      <alignment wrapText="1"/>
    </xf>
    <xf numFmtId="0" fontId="9" fillId="4" borderId="0" xfId="0" applyFont="1" applyFill="1" applyBorder="1" applyAlignment="1">
      <alignment horizontal="center"/>
    </xf>
    <xf numFmtId="164" fontId="10" fillId="4" borderId="1" xfId="1" applyNumberFormat="1" applyFont="1" applyFill="1" applyBorder="1" applyAlignment="1">
      <alignment vertical="center"/>
    </xf>
    <xf numFmtId="166" fontId="9" fillId="4" borderId="0" xfId="1" applyNumberFormat="1" applyFont="1" applyFill="1" applyBorder="1"/>
    <xf numFmtId="166" fontId="9" fillId="0" borderId="0" xfId="0" applyNumberFormat="1" applyFont="1" applyBorder="1"/>
    <xf numFmtId="167" fontId="11" fillId="0" borderId="0" xfId="4" applyNumberFormat="1" applyFont="1" applyFill="1" applyBorder="1" applyAlignment="1">
      <alignment horizontal="right"/>
    </xf>
    <xf numFmtId="167" fontId="11" fillId="0" borderId="2" xfId="4" applyNumberFormat="1" applyFont="1" applyFill="1" applyBorder="1" applyAlignment="1">
      <alignment horizontal="right"/>
    </xf>
    <xf numFmtId="167" fontId="11" fillId="0" borderId="0" xfId="9" applyNumberFormat="1" applyFont="1" applyFill="1" applyBorder="1" applyAlignment="1">
      <alignment horizontal="center" vertical="center"/>
    </xf>
    <xf numFmtId="164" fontId="10" fillId="0" borderId="0" xfId="0" applyNumberFormat="1" applyFont="1" applyBorder="1"/>
    <xf numFmtId="0" fontId="38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right"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justify" vertical="center"/>
    </xf>
    <xf numFmtId="0" fontId="9" fillId="0" borderId="0" xfId="0" applyNumberFormat="1" applyFont="1" applyFill="1" applyBorder="1" applyAlignment="1" applyProtection="1">
      <alignment horizontal="right" vertical="top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40" fillId="4" borderId="0" xfId="0" applyFont="1" applyFill="1" applyAlignment="1">
      <alignment horizontal="left" vertical="justify"/>
    </xf>
    <xf numFmtId="0" fontId="11" fillId="0" borderId="8" xfId="3" applyFont="1" applyFill="1" applyBorder="1" applyAlignment="1">
      <alignment horizontal="left" vertical="center"/>
    </xf>
    <xf numFmtId="0" fontId="9" fillId="0" borderId="8" xfId="6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43" fillId="0" borderId="0" xfId="0" applyFont="1" applyBorder="1" applyAlignment="1">
      <alignment horizontal="left" vertical="center"/>
    </xf>
    <xf numFmtId="0" fontId="38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26" fillId="0" borderId="0" xfId="0" applyNumberFormat="1" applyFont="1" applyBorder="1" applyAlignment="1">
      <alignment horizontal="center" vertical="center"/>
    </xf>
    <xf numFmtId="0" fontId="27" fillId="0" borderId="0" xfId="0" applyNumberFormat="1" applyFont="1" applyBorder="1" applyAlignment="1">
      <alignment horizontal="center" vertical="center"/>
    </xf>
    <xf numFmtId="0" fontId="5" fillId="0" borderId="0" xfId="5" applyNumberFormat="1" applyFont="1" applyFill="1" applyBorder="1" applyAlignment="1" applyProtection="1">
      <alignment horizontal="center" vertical="top" wrapText="1"/>
    </xf>
    <xf numFmtId="0" fontId="5" fillId="0" borderId="0" xfId="7" applyFont="1" applyBorder="1" applyAlignment="1">
      <alignment horizontal="center" vertical="top"/>
    </xf>
    <xf numFmtId="0" fontId="21" fillId="0" borderId="0" xfId="3" applyFont="1" applyFill="1" applyBorder="1" applyAlignment="1">
      <alignment horizontal="left" vertical="center"/>
    </xf>
    <xf numFmtId="0" fontId="8" fillId="0" borderId="0" xfId="7" applyFont="1" applyBorder="1" applyAlignment="1">
      <alignment horizontal="left" vertical="center"/>
    </xf>
    <xf numFmtId="0" fontId="5" fillId="0" borderId="0" xfId="3" applyFont="1" applyFill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22" fillId="0" borderId="0" xfId="3" applyFont="1" applyFill="1" applyBorder="1" applyAlignment="1">
      <alignment horizontal="left" vertical="center"/>
    </xf>
    <xf numFmtId="0" fontId="30" fillId="0" borderId="0" xfId="6" applyFont="1" applyBorder="1" applyAlignment="1">
      <alignment horizontal="left" vertical="center"/>
    </xf>
    <xf numFmtId="167" fontId="22" fillId="0" borderId="7" xfId="0" applyNumberFormat="1" applyFont="1" applyBorder="1" applyAlignment="1">
      <alignment horizontal="center" vertical="center" wrapText="1"/>
    </xf>
    <xf numFmtId="0" fontId="40" fillId="4" borderId="0" xfId="0" applyFont="1" applyFill="1" applyBorder="1" applyAlignment="1">
      <alignment horizontal="left" vertical="top" wrapText="1"/>
    </xf>
  </cellXfs>
  <cellStyles count="10">
    <cellStyle name="Comma" xfId="1" builtinId="3"/>
    <cellStyle name="Normal" xfId="0" builtinId="0"/>
    <cellStyle name="Normal 2" xfId="2"/>
    <cellStyle name="Normal_BAL" xfId="3"/>
    <cellStyle name="Normal_Financial statements 2000 Alcomet" xfId="4"/>
    <cellStyle name="Normal_Financial statements_bg model 2002" xfId="5"/>
    <cellStyle name="Normal_FS'05-Vitavel-bg_final" xfId="6"/>
    <cellStyle name="Normal_Otchet za sobstvenia kapitalOSK" xfId="7"/>
    <cellStyle name="Normal_P&amp;L" xfId="8"/>
    <cellStyle name="Normal_P&amp;L_Financial statements_bg model 200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92"/>
  <sheetViews>
    <sheetView showGridLines="0" zoomScaleNormal="100" zoomScaleSheetLayoutView="80" workbookViewId="0">
      <selection activeCell="C15" sqref="C15"/>
    </sheetView>
  </sheetViews>
  <sheetFormatPr defaultRowHeight="15"/>
  <cols>
    <col min="1" max="1" width="4.85546875" style="72" customWidth="1"/>
    <col min="2" max="2" width="47.85546875" style="72" customWidth="1"/>
    <col min="3" max="3" width="9.5703125" style="263" bestFit="1" customWidth="1"/>
    <col min="4" max="4" width="1.7109375" style="74" customWidth="1"/>
    <col min="5" max="5" width="14.28515625" style="75" customWidth="1"/>
    <col min="6" max="6" width="2.28515625" style="72" customWidth="1"/>
    <col min="7" max="7" width="14.28515625" style="85" customWidth="1"/>
    <col min="8" max="8" width="1.7109375" style="72" customWidth="1"/>
    <col min="9" max="9" width="5" style="72" customWidth="1"/>
    <col min="10" max="16384" width="9.140625" style="72"/>
  </cols>
  <sheetData>
    <row r="1" spans="2:16">
      <c r="B1" s="285" t="s">
        <v>138</v>
      </c>
      <c r="C1" s="286"/>
      <c r="D1" s="286"/>
      <c r="E1" s="286"/>
      <c r="F1" s="286"/>
      <c r="G1" s="286"/>
    </row>
    <row r="2" spans="2:16" ht="6" customHeight="1">
      <c r="B2" s="102"/>
      <c r="C2" s="254"/>
      <c r="D2" s="103"/>
      <c r="E2" s="103"/>
      <c r="F2" s="103"/>
      <c r="G2" s="104"/>
    </row>
    <row r="3" spans="2:16" s="90" customFormat="1">
      <c r="B3" s="287" t="s">
        <v>139</v>
      </c>
      <c r="C3" s="288"/>
      <c r="D3" s="288"/>
      <c r="E3" s="288"/>
      <c r="F3" s="288"/>
      <c r="G3" s="288"/>
    </row>
    <row r="4" spans="2:16" s="90" customFormat="1" ht="9" customHeight="1">
      <c r="B4" s="37"/>
      <c r="C4" s="255"/>
      <c r="D4" s="91"/>
      <c r="E4" s="91"/>
      <c r="F4" s="91"/>
      <c r="G4" s="91"/>
    </row>
    <row r="5" spans="2:16" s="90" customFormat="1">
      <c r="B5" s="37" t="s">
        <v>151</v>
      </c>
      <c r="C5" s="256"/>
      <c r="D5" s="91"/>
      <c r="E5" s="91"/>
      <c r="F5" s="91"/>
      <c r="G5" s="105"/>
    </row>
    <row r="6" spans="2:16" s="90" customFormat="1" ht="16.5" customHeight="1">
      <c r="B6" s="37"/>
      <c r="C6" s="256"/>
      <c r="D6" s="91"/>
      <c r="E6" s="267"/>
      <c r="F6" s="91"/>
      <c r="G6" s="106"/>
    </row>
    <row r="7" spans="2:16" ht="15" customHeight="1">
      <c r="B7" s="289" t="s">
        <v>25</v>
      </c>
      <c r="C7" s="290"/>
      <c r="D7" s="92"/>
      <c r="E7" s="291" t="s">
        <v>152</v>
      </c>
      <c r="F7" s="108"/>
      <c r="G7" s="293" t="s">
        <v>153</v>
      </c>
    </row>
    <row r="8" spans="2:16">
      <c r="B8" s="289"/>
      <c r="C8" s="290"/>
      <c r="D8" s="94"/>
      <c r="E8" s="292"/>
      <c r="F8" s="109"/>
      <c r="G8" s="294"/>
    </row>
    <row r="9" spans="2:16" ht="9" customHeight="1">
      <c r="B9" s="107"/>
      <c r="C9" s="257"/>
      <c r="D9" s="94"/>
      <c r="E9" s="110"/>
      <c r="F9" s="109"/>
      <c r="G9" s="111"/>
    </row>
    <row r="10" spans="2:16">
      <c r="B10" s="112" t="s">
        <v>18</v>
      </c>
      <c r="C10" s="258">
        <v>3</v>
      </c>
      <c r="D10" s="96"/>
      <c r="E10" s="85">
        <v>3443</v>
      </c>
      <c r="F10" s="114"/>
      <c r="G10" s="85">
        <v>3634</v>
      </c>
      <c r="H10" s="87"/>
      <c r="I10" s="87"/>
      <c r="J10" s="251"/>
    </row>
    <row r="11" spans="2:16">
      <c r="B11" s="112" t="s">
        <v>32</v>
      </c>
      <c r="C11" s="258">
        <v>4</v>
      </c>
      <c r="D11" s="88"/>
      <c r="E11" s="115">
        <v>167</v>
      </c>
      <c r="F11" s="114"/>
      <c r="G11" s="85">
        <v>121</v>
      </c>
      <c r="H11" s="87"/>
      <c r="I11" s="87"/>
      <c r="J11" s="87"/>
      <c r="L11" s="250"/>
    </row>
    <row r="12" spans="2:16" ht="9" customHeight="1">
      <c r="B12" s="112"/>
      <c r="C12" s="259"/>
      <c r="D12" s="97"/>
      <c r="E12" s="97"/>
      <c r="F12" s="114"/>
      <c r="G12" s="97"/>
      <c r="H12" s="87"/>
      <c r="I12" s="87"/>
      <c r="J12" s="87"/>
    </row>
    <row r="13" spans="2:16">
      <c r="B13" s="112" t="s">
        <v>60</v>
      </c>
      <c r="C13" s="258">
        <v>5</v>
      </c>
      <c r="D13" s="88"/>
      <c r="E13" s="85">
        <v>-900</v>
      </c>
      <c r="F13" s="114"/>
      <c r="G13" s="85">
        <v>-960</v>
      </c>
      <c r="H13" s="114"/>
      <c r="I13" s="248"/>
      <c r="J13" s="251"/>
    </row>
    <row r="14" spans="2:16">
      <c r="B14" s="112" t="s">
        <v>0</v>
      </c>
      <c r="C14" s="258">
        <v>6</v>
      </c>
      <c r="D14" s="88"/>
      <c r="E14" s="85">
        <v>-218</v>
      </c>
      <c r="F14" s="114"/>
      <c r="G14" s="85">
        <v>-341</v>
      </c>
      <c r="H14" s="114"/>
      <c r="I14" s="87"/>
      <c r="J14" s="87"/>
    </row>
    <row r="15" spans="2:16">
      <c r="B15" s="112" t="s">
        <v>10</v>
      </c>
      <c r="C15" s="258">
        <v>7</v>
      </c>
      <c r="D15" s="88"/>
      <c r="E15" s="85">
        <v>-2373</v>
      </c>
      <c r="F15" s="114"/>
      <c r="G15" s="85">
        <v>-2383</v>
      </c>
      <c r="H15" s="114"/>
      <c r="I15" s="87"/>
      <c r="J15" s="87"/>
    </row>
    <row r="16" spans="2:16">
      <c r="B16" s="112" t="s">
        <v>137</v>
      </c>
      <c r="C16" s="258" t="s">
        <v>157</v>
      </c>
      <c r="D16" s="88"/>
      <c r="E16" s="85">
        <v>-89</v>
      </c>
      <c r="F16" s="114"/>
      <c r="G16" s="85">
        <v>-64</v>
      </c>
      <c r="H16" s="114"/>
      <c r="I16" s="87"/>
      <c r="J16" s="87"/>
      <c r="P16" s="250"/>
    </row>
    <row r="17" spans="2:18" ht="30">
      <c r="B17" s="112" t="s">
        <v>59</v>
      </c>
      <c r="C17" s="258"/>
      <c r="D17" s="88"/>
      <c r="E17" s="85">
        <v>-99</v>
      </c>
      <c r="F17" s="114"/>
      <c r="G17" s="85">
        <v>-15</v>
      </c>
      <c r="H17" s="114"/>
      <c r="I17" s="87"/>
      <c r="J17" s="251"/>
    </row>
    <row r="18" spans="2:18" ht="30">
      <c r="B18" s="112" t="s">
        <v>136</v>
      </c>
      <c r="C18" s="258" t="s">
        <v>158</v>
      </c>
      <c r="D18" s="88"/>
      <c r="E18" s="85">
        <v>52</v>
      </c>
      <c r="F18" s="114"/>
      <c r="G18" s="85">
        <v>157</v>
      </c>
      <c r="H18" s="114"/>
      <c r="I18" s="87"/>
      <c r="J18" s="251"/>
      <c r="P18" s="250"/>
    </row>
    <row r="19" spans="2:18" ht="30" customHeight="1">
      <c r="B19" s="112" t="s">
        <v>135</v>
      </c>
      <c r="C19" s="275" t="s">
        <v>158</v>
      </c>
      <c r="D19" s="97"/>
      <c r="E19" s="97">
        <v>1</v>
      </c>
      <c r="F19" s="114"/>
      <c r="G19" s="97">
        <v>13</v>
      </c>
      <c r="H19" s="87"/>
      <c r="I19" s="87"/>
      <c r="J19" s="87"/>
      <c r="Q19" s="250"/>
    </row>
    <row r="20" spans="2:18">
      <c r="B20" s="112" t="s">
        <v>27</v>
      </c>
      <c r="C20" s="258">
        <v>8</v>
      </c>
      <c r="D20" s="88"/>
      <c r="E20" s="116">
        <v>-3222</v>
      </c>
      <c r="F20" s="114"/>
      <c r="G20" s="116">
        <v>-84</v>
      </c>
      <c r="H20" s="114"/>
      <c r="I20" s="87"/>
      <c r="J20" s="87"/>
      <c r="P20" s="250"/>
    </row>
    <row r="21" spans="2:18">
      <c r="B21" s="37" t="s">
        <v>61</v>
      </c>
      <c r="C21" s="258"/>
      <c r="D21" s="96"/>
      <c r="E21" s="117">
        <f>SUM(E10:E20)</f>
        <v>-3238</v>
      </c>
      <c r="F21" s="118"/>
      <c r="G21" s="117">
        <f>SUM(G10:G20)</f>
        <v>78</v>
      </c>
      <c r="H21" s="119"/>
      <c r="I21" s="87"/>
      <c r="J21" s="87"/>
      <c r="K21" s="252"/>
      <c r="L21" s="253"/>
    </row>
    <row r="22" spans="2:18" ht="9" customHeight="1">
      <c r="B22" s="90"/>
      <c r="C22" s="258"/>
      <c r="D22" s="88"/>
      <c r="E22" s="85"/>
      <c r="F22" s="88"/>
      <c r="H22" s="120"/>
      <c r="I22" s="87"/>
      <c r="J22" s="87"/>
    </row>
    <row r="23" spans="2:18" ht="30" hidden="1">
      <c r="B23" s="121" t="s">
        <v>62</v>
      </c>
      <c r="C23" s="258"/>
      <c r="D23" s="88"/>
      <c r="E23" s="85"/>
      <c r="F23" s="88"/>
      <c r="H23" s="120"/>
      <c r="I23" s="87"/>
      <c r="J23" s="87"/>
    </row>
    <row r="24" spans="2:18">
      <c r="B24" s="112" t="s">
        <v>30</v>
      </c>
      <c r="C24" s="258">
        <v>9</v>
      </c>
      <c r="D24" s="96"/>
      <c r="E24" s="85">
        <v>-98</v>
      </c>
      <c r="F24" s="122"/>
      <c r="G24" s="85">
        <v>-70</v>
      </c>
      <c r="H24" s="123"/>
      <c r="I24" s="87"/>
      <c r="J24" s="251"/>
      <c r="R24" s="250"/>
    </row>
    <row r="25" spans="2:18">
      <c r="B25" s="112" t="s">
        <v>29</v>
      </c>
      <c r="C25" s="260">
        <v>10</v>
      </c>
      <c r="D25" s="96"/>
      <c r="E25" s="85"/>
      <c r="F25" s="122"/>
      <c r="G25" s="85">
        <v>1</v>
      </c>
      <c r="H25" s="123"/>
      <c r="I25" s="87"/>
      <c r="J25" s="87"/>
    </row>
    <row r="26" spans="2:18">
      <c r="B26" s="37" t="s">
        <v>26</v>
      </c>
      <c r="C26" s="258"/>
      <c r="D26" s="96"/>
      <c r="E26" s="124">
        <f>SUM(E21:E25)</f>
        <v>-3336</v>
      </c>
      <c r="F26" s="122"/>
      <c r="G26" s="124">
        <f>SUM(G21:G25)</f>
        <v>9</v>
      </c>
      <c r="H26" s="122"/>
      <c r="I26" s="87"/>
      <c r="J26" s="87"/>
    </row>
    <row r="27" spans="2:18" ht="9" customHeight="1">
      <c r="B27" s="37"/>
      <c r="C27" s="258"/>
      <c r="D27" s="96"/>
      <c r="E27" s="85"/>
      <c r="F27" s="88"/>
      <c r="H27" s="120"/>
      <c r="I27" s="87"/>
      <c r="J27" s="87"/>
    </row>
    <row r="28" spans="2:18">
      <c r="B28" s="90" t="s">
        <v>31</v>
      </c>
      <c r="C28" s="258">
        <v>11</v>
      </c>
      <c r="D28" s="96"/>
      <c r="E28" s="116">
        <v>-1</v>
      </c>
      <c r="F28" s="122"/>
      <c r="G28" s="116">
        <v>-2</v>
      </c>
      <c r="H28" s="123"/>
      <c r="I28" s="87"/>
      <c r="J28" s="87"/>
    </row>
    <row r="29" spans="2:18" ht="28.5">
      <c r="B29" s="125" t="s">
        <v>64</v>
      </c>
      <c r="C29" s="258"/>
      <c r="D29" s="96"/>
      <c r="E29" s="126">
        <f>SUM(E26:E28)</f>
        <v>-3337</v>
      </c>
      <c r="F29" s="122"/>
      <c r="G29" s="126">
        <f>SUM(G26:G28)</f>
        <v>7</v>
      </c>
      <c r="H29" s="123"/>
      <c r="I29" s="87"/>
      <c r="J29" s="87"/>
      <c r="K29" s="252"/>
      <c r="L29" s="253"/>
    </row>
    <row r="30" spans="2:18" ht="9" customHeight="1">
      <c r="B30" s="37"/>
      <c r="C30" s="258"/>
      <c r="D30" s="96"/>
      <c r="E30" s="127"/>
      <c r="F30" s="122"/>
      <c r="G30" s="127"/>
      <c r="H30" s="123"/>
      <c r="I30" s="87"/>
      <c r="J30" s="99"/>
    </row>
    <row r="31" spans="2:18" ht="28.5">
      <c r="B31" s="125" t="s">
        <v>63</v>
      </c>
      <c r="C31" s="258"/>
      <c r="D31" s="96"/>
      <c r="E31" s="128">
        <v>0</v>
      </c>
      <c r="F31" s="122"/>
      <c r="G31" s="128">
        <v>0</v>
      </c>
      <c r="H31" s="123"/>
      <c r="I31" s="87"/>
      <c r="J31" s="99"/>
    </row>
    <row r="32" spans="2:18" ht="9" customHeight="1">
      <c r="B32" s="125"/>
      <c r="C32" s="258"/>
      <c r="D32" s="96"/>
      <c r="E32" s="127"/>
      <c r="F32" s="122"/>
      <c r="G32" s="127"/>
      <c r="H32" s="123"/>
      <c r="I32" s="87"/>
      <c r="J32" s="99"/>
    </row>
    <row r="33" spans="2:10" ht="15.75" thickBot="1">
      <c r="B33" s="125" t="s">
        <v>65</v>
      </c>
      <c r="C33" s="258"/>
      <c r="D33" s="96"/>
      <c r="E33" s="129">
        <f>SUM(E29:E31)</f>
        <v>-3337</v>
      </c>
      <c r="F33" s="122"/>
      <c r="G33" s="129">
        <f>SUM(G29:G31)</f>
        <v>7</v>
      </c>
      <c r="H33" s="123"/>
      <c r="I33" s="87"/>
      <c r="J33" s="99"/>
    </row>
    <row r="34" spans="2:10" ht="8.25" hidden="1" customHeight="1" thickTop="1">
      <c r="B34" s="125"/>
      <c r="C34" s="258"/>
      <c r="D34" s="96"/>
      <c r="E34" s="127"/>
      <c r="F34" s="122"/>
      <c r="G34" s="127"/>
      <c r="H34" s="123"/>
      <c r="I34" s="87"/>
      <c r="J34" s="99"/>
    </row>
    <row r="35" spans="2:10" ht="30.75" hidden="1" thickTop="1">
      <c r="B35" s="130" t="s">
        <v>83</v>
      </c>
      <c r="C35" s="258"/>
      <c r="D35" s="96"/>
      <c r="E35" s="127"/>
      <c r="F35" s="122"/>
      <c r="G35" s="127"/>
      <c r="H35" s="123"/>
      <c r="I35" s="87"/>
      <c r="J35" s="99"/>
    </row>
    <row r="36" spans="2:10" ht="15" hidden="1" customHeight="1">
      <c r="B36" s="112" t="s">
        <v>82</v>
      </c>
      <c r="C36" s="258"/>
      <c r="D36" s="88"/>
      <c r="E36" s="85">
        <f>SUM($E$33*100%)</f>
        <v>-3337</v>
      </c>
      <c r="F36" s="131"/>
      <c r="G36" s="85">
        <f>SUM($G$33*100%)</f>
        <v>7</v>
      </c>
      <c r="H36" s="132"/>
      <c r="I36" s="87"/>
      <c r="J36" s="99"/>
    </row>
    <row r="37" spans="2:10" ht="15" hidden="1" customHeight="1">
      <c r="B37" s="112" t="s">
        <v>70</v>
      </c>
      <c r="C37" s="258"/>
      <c r="D37" s="88"/>
      <c r="E37" s="85">
        <f>SUM($E$33*0%)</f>
        <v>0</v>
      </c>
      <c r="F37" s="131"/>
      <c r="G37" s="85">
        <f>SUM($E$33*0%)</f>
        <v>0</v>
      </c>
      <c r="H37" s="132"/>
      <c r="I37" s="87"/>
      <c r="J37" s="99"/>
    </row>
    <row r="38" spans="2:10" ht="8.25" hidden="1" customHeight="1">
      <c r="B38" s="112"/>
      <c r="C38" s="258"/>
      <c r="D38" s="88"/>
      <c r="E38" s="85"/>
      <c r="F38" s="131"/>
      <c r="H38" s="132"/>
      <c r="I38" s="87"/>
      <c r="J38" s="99"/>
    </row>
    <row r="39" spans="2:10" ht="15.75" hidden="1" thickTop="1">
      <c r="B39" s="130" t="s">
        <v>71</v>
      </c>
      <c r="C39" s="261"/>
      <c r="E39" s="75" t="s">
        <v>28</v>
      </c>
      <c r="G39" s="85" t="s">
        <v>28</v>
      </c>
      <c r="H39" s="123"/>
      <c r="I39" s="87"/>
      <c r="J39" s="87"/>
    </row>
    <row r="40" spans="2:10" ht="8.25" hidden="1" customHeight="1">
      <c r="B40" s="125"/>
      <c r="C40" s="261"/>
      <c r="H40" s="123"/>
      <c r="I40" s="87"/>
      <c r="J40" s="87"/>
    </row>
    <row r="41" spans="2:10" ht="15.75" hidden="1" thickTop="1">
      <c r="B41" s="133" t="s">
        <v>72</v>
      </c>
      <c r="C41" s="261"/>
      <c r="H41" s="123"/>
      <c r="I41" s="87"/>
      <c r="J41" s="87"/>
    </row>
    <row r="42" spans="2:10" ht="15" hidden="1" customHeight="1">
      <c r="B42" s="134" t="s">
        <v>73</v>
      </c>
      <c r="C42" s="261"/>
      <c r="H42" s="123"/>
      <c r="I42" s="87"/>
      <c r="J42" s="87"/>
    </row>
    <row r="43" spans="2:10" ht="15.75" hidden="1" thickTop="1">
      <c r="B43" s="134" t="s">
        <v>74</v>
      </c>
      <c r="C43" s="261"/>
      <c r="H43" s="123"/>
      <c r="I43" s="87"/>
      <c r="J43" s="87"/>
    </row>
    <row r="44" spans="2:10" ht="15.75" hidden="1" thickTop="1">
      <c r="B44" s="134" t="s">
        <v>75</v>
      </c>
      <c r="C44" s="261"/>
      <c r="E44" s="135">
        <f>SUM(E42:E43)</f>
        <v>0</v>
      </c>
      <c r="G44" s="136"/>
      <c r="H44" s="123"/>
      <c r="I44" s="87"/>
      <c r="J44" s="87"/>
    </row>
    <row r="45" spans="2:10" ht="15.75" hidden="1" thickTop="1">
      <c r="B45" s="133" t="s">
        <v>76</v>
      </c>
      <c r="C45" s="261"/>
      <c r="H45" s="123"/>
      <c r="I45" s="87"/>
      <c r="J45" s="87"/>
    </row>
    <row r="46" spans="2:10" ht="15" hidden="1" customHeight="1">
      <c r="B46" s="134" t="s">
        <v>73</v>
      </c>
      <c r="C46" s="261"/>
      <c r="H46" s="123"/>
      <c r="I46" s="87"/>
      <c r="J46" s="87"/>
    </row>
    <row r="47" spans="2:10" ht="15.75" hidden="1" thickTop="1">
      <c r="B47" s="134" t="s">
        <v>74</v>
      </c>
      <c r="C47" s="261"/>
      <c r="G47" s="116"/>
      <c r="H47" s="123"/>
      <c r="I47" s="87"/>
      <c r="J47" s="87"/>
    </row>
    <row r="48" spans="2:10" ht="15.75" hidden="1" thickTop="1">
      <c r="B48" s="134" t="s">
        <v>75</v>
      </c>
      <c r="C48" s="261"/>
      <c r="E48" s="135">
        <f>SUM(E46:E47)</f>
        <v>0</v>
      </c>
      <c r="G48" s="135">
        <f>SUM(G46:G47)</f>
        <v>0</v>
      </c>
      <c r="H48" s="123"/>
      <c r="I48" s="87"/>
      <c r="J48" s="87"/>
    </row>
    <row r="49" spans="2:10" ht="7.5" hidden="1" customHeight="1">
      <c r="B49" s="134"/>
      <c r="C49" s="261"/>
      <c r="G49" s="75"/>
      <c r="H49" s="123"/>
      <c r="I49" s="87"/>
      <c r="J49" s="87"/>
    </row>
    <row r="50" spans="2:10" ht="15.75" hidden="1" thickTop="1">
      <c r="B50" s="134"/>
      <c r="C50" s="261"/>
      <c r="G50" s="75"/>
      <c r="H50" s="123"/>
      <c r="I50" s="87"/>
      <c r="J50" s="87"/>
    </row>
    <row r="51" spans="2:10" ht="16.5" hidden="1" thickTop="1" thickBot="1">
      <c r="B51" s="125" t="s">
        <v>65</v>
      </c>
      <c r="C51" s="258"/>
      <c r="D51" s="96"/>
      <c r="E51" s="129">
        <f>SUM(E33)</f>
        <v>-3337</v>
      </c>
      <c r="F51" s="122"/>
      <c r="G51" s="129">
        <f>SUM(G33)</f>
        <v>7</v>
      </c>
      <c r="H51" s="123"/>
      <c r="I51" s="87"/>
      <c r="J51" s="99"/>
    </row>
    <row r="52" spans="2:10" ht="8.25" hidden="1" customHeight="1" thickTop="1">
      <c r="B52" s="125"/>
      <c r="C52" s="258"/>
      <c r="D52" s="96"/>
      <c r="E52" s="127"/>
      <c r="F52" s="122"/>
      <c r="G52" s="127"/>
      <c r="H52" s="123"/>
      <c r="I52" s="87"/>
      <c r="J52" s="99"/>
    </row>
    <row r="53" spans="2:10" ht="15.75" thickTop="1">
      <c r="B53" s="130" t="s">
        <v>34</v>
      </c>
      <c r="C53" s="261"/>
      <c r="H53" s="123"/>
      <c r="I53" s="87"/>
      <c r="J53" s="87"/>
    </row>
    <row r="54" spans="2:10" ht="9" customHeight="1">
      <c r="B54" s="125"/>
      <c r="C54" s="261"/>
      <c r="H54" s="123"/>
      <c r="I54" s="87"/>
      <c r="J54" s="87"/>
    </row>
    <row r="55" spans="2:10" ht="28.5" customHeight="1">
      <c r="B55" s="133" t="s">
        <v>66</v>
      </c>
      <c r="C55" s="261"/>
      <c r="H55" s="123"/>
      <c r="I55" s="87"/>
      <c r="J55" s="87"/>
    </row>
    <row r="56" spans="2:10" ht="15" hidden="1" customHeight="1">
      <c r="B56" s="134" t="s">
        <v>86</v>
      </c>
      <c r="C56" s="261"/>
      <c r="H56" s="123"/>
      <c r="I56" s="87"/>
      <c r="J56" s="87"/>
    </row>
    <row r="57" spans="2:10" ht="30">
      <c r="B57" s="134" t="s">
        <v>67</v>
      </c>
      <c r="C57" s="261">
        <v>21</v>
      </c>
      <c r="E57" s="137">
        <v>-14</v>
      </c>
      <c r="G57" s="116">
        <v>7</v>
      </c>
      <c r="H57" s="123"/>
      <c r="I57" s="87"/>
      <c r="J57" s="87"/>
    </row>
    <row r="58" spans="2:10" ht="45" hidden="1">
      <c r="B58" s="112" t="s">
        <v>68</v>
      </c>
      <c r="C58" s="261"/>
      <c r="E58" s="137"/>
      <c r="G58" s="116"/>
      <c r="H58" s="123"/>
      <c r="I58" s="87"/>
      <c r="J58" s="87"/>
    </row>
    <row r="59" spans="2:10" hidden="1">
      <c r="B59" s="112"/>
      <c r="C59" s="261"/>
      <c r="E59" s="75">
        <f>SUM(E56:E58)</f>
        <v>-14</v>
      </c>
      <c r="G59" s="75">
        <f>SUM(G56:G58)</f>
        <v>7</v>
      </c>
      <c r="H59" s="123"/>
      <c r="I59" s="87"/>
      <c r="J59" s="87"/>
    </row>
    <row r="60" spans="2:10" ht="8.25" hidden="1" customHeight="1">
      <c r="C60" s="261"/>
      <c r="E60" s="85"/>
      <c r="F60" s="114"/>
      <c r="H60" s="123"/>
      <c r="I60" s="87"/>
      <c r="J60" s="87"/>
    </row>
    <row r="61" spans="2:10" ht="28.5" hidden="1">
      <c r="B61" s="125" t="s">
        <v>69</v>
      </c>
      <c r="C61" s="261"/>
      <c r="E61" s="85"/>
      <c r="F61" s="114"/>
      <c r="H61" s="123"/>
      <c r="I61" s="87"/>
      <c r="J61" s="87"/>
    </row>
    <row r="62" spans="2:10" ht="15" hidden="1" customHeight="1">
      <c r="B62" s="112" t="s">
        <v>77</v>
      </c>
      <c r="C62" s="261"/>
      <c r="E62" s="85"/>
      <c r="F62" s="114"/>
      <c r="H62" s="132"/>
      <c r="I62" s="87"/>
      <c r="J62" s="87"/>
    </row>
    <row r="63" spans="2:10" hidden="1">
      <c r="B63" s="112" t="s">
        <v>78</v>
      </c>
      <c r="C63" s="261"/>
      <c r="E63" s="85"/>
      <c r="F63" s="114"/>
      <c r="H63" s="123"/>
      <c r="I63" s="87"/>
      <c r="J63" s="87"/>
    </row>
    <row r="64" spans="2:10" hidden="1">
      <c r="B64" s="138" t="s">
        <v>79</v>
      </c>
      <c r="C64" s="261"/>
      <c r="E64" s="85"/>
      <c r="F64" s="114"/>
      <c r="H64" s="123"/>
      <c r="I64" s="87"/>
      <c r="J64" s="87"/>
    </row>
    <row r="65" spans="2:10" ht="18" hidden="1" customHeight="1">
      <c r="B65" s="112" t="s">
        <v>80</v>
      </c>
      <c r="C65" s="261"/>
      <c r="E65" s="85"/>
      <c r="F65" s="114"/>
      <c r="H65" s="123"/>
      <c r="I65" s="87"/>
      <c r="J65" s="87"/>
    </row>
    <row r="66" spans="2:10" hidden="1">
      <c r="B66" s="112" t="s">
        <v>78</v>
      </c>
      <c r="C66" s="261"/>
      <c r="E66" s="85"/>
      <c r="F66" s="114"/>
      <c r="H66" s="123"/>
      <c r="I66" s="87"/>
      <c r="J66" s="87"/>
    </row>
    <row r="67" spans="2:10" hidden="1">
      <c r="B67" s="138" t="s">
        <v>79</v>
      </c>
      <c r="C67" s="261"/>
      <c r="E67" s="85"/>
      <c r="F67" s="114"/>
      <c r="H67" s="123"/>
      <c r="I67" s="87"/>
      <c r="J67" s="87"/>
    </row>
    <row r="68" spans="2:10" ht="30" hidden="1" customHeight="1">
      <c r="B68" s="112" t="s">
        <v>81</v>
      </c>
      <c r="C68" s="261"/>
      <c r="E68" s="137"/>
      <c r="G68" s="116"/>
      <c r="H68" s="123"/>
      <c r="I68" s="87"/>
      <c r="J68" s="87"/>
    </row>
    <row r="69" spans="2:10" hidden="1">
      <c r="B69" s="125"/>
      <c r="C69" s="261"/>
      <c r="E69" s="75">
        <f>SUM(E61:E68)</f>
        <v>0</v>
      </c>
      <c r="G69" s="75">
        <f>SUM(G61:G68)</f>
        <v>0</v>
      </c>
      <c r="H69" s="123"/>
      <c r="I69" s="87"/>
      <c r="J69" s="87"/>
    </row>
    <row r="70" spans="2:10" ht="8.25" hidden="1" customHeight="1">
      <c r="C70" s="261"/>
      <c r="E70" s="85"/>
      <c r="F70" s="114"/>
      <c r="H70" s="123"/>
      <c r="I70" s="87"/>
      <c r="J70" s="87"/>
    </row>
    <row r="71" spans="2:10" ht="28.5">
      <c r="B71" s="125" t="s">
        <v>134</v>
      </c>
      <c r="C71" s="261"/>
      <c r="E71" s="75">
        <f>SUM(E59+E69)</f>
        <v>-14</v>
      </c>
      <c r="G71" s="75">
        <f>SUM(G59+G69)</f>
        <v>7</v>
      </c>
      <c r="H71" s="123"/>
      <c r="I71" s="87"/>
      <c r="J71" s="87"/>
    </row>
    <row r="72" spans="2:10" ht="29.25" customHeight="1" thickBot="1">
      <c r="B72" s="125" t="s">
        <v>85</v>
      </c>
      <c r="C72" s="261"/>
      <c r="E72" s="139">
        <f>SUM(E33+E71)</f>
        <v>-3351</v>
      </c>
      <c r="F72" s="71"/>
      <c r="G72" s="139">
        <f>SUM(G33+G71)</f>
        <v>14</v>
      </c>
      <c r="H72" s="123"/>
      <c r="I72" s="87"/>
      <c r="J72" s="87"/>
    </row>
    <row r="73" spans="2:10" ht="9.75" customHeight="1" thickTop="1">
      <c r="B73" s="125"/>
      <c r="C73" s="262"/>
      <c r="D73" s="76"/>
      <c r="E73" s="76"/>
      <c r="F73" s="76"/>
      <c r="G73" s="76"/>
      <c r="H73" s="123"/>
      <c r="I73" s="87"/>
      <c r="J73" s="87"/>
    </row>
    <row r="74" spans="2:10" ht="28.5">
      <c r="B74" s="125" t="s">
        <v>84</v>
      </c>
      <c r="C74" s="261"/>
      <c r="F74" s="76"/>
      <c r="G74" s="76"/>
      <c r="H74" s="140"/>
      <c r="I74" s="87"/>
      <c r="J74" s="87"/>
    </row>
    <row r="75" spans="2:10" s="71" customFormat="1" ht="19.5" customHeight="1">
      <c r="B75" s="64" t="s">
        <v>35</v>
      </c>
      <c r="C75" s="261"/>
      <c r="D75" s="74"/>
      <c r="E75" s="75">
        <f>SUM(E72)</f>
        <v>-3351</v>
      </c>
      <c r="F75" s="76"/>
      <c r="G75" s="85">
        <f>SUM(G72)</f>
        <v>14</v>
      </c>
      <c r="H75" s="122"/>
      <c r="I75" s="86"/>
      <c r="J75" s="86"/>
    </row>
    <row r="76" spans="2:10" ht="9.9499999999999993" customHeight="1">
      <c r="B76" s="100"/>
    </row>
    <row r="77" spans="2:10" ht="26.25" customHeight="1">
      <c r="B77" s="284" t="s">
        <v>170</v>
      </c>
      <c r="C77" s="284"/>
      <c r="D77" s="284"/>
      <c r="E77" s="284"/>
      <c r="F77" s="284"/>
      <c r="G77" s="284"/>
    </row>
    <row r="78" spans="2:10" ht="19.5" hidden="1" customHeight="1">
      <c r="B78" s="142"/>
      <c r="C78" s="264"/>
      <c r="D78" s="76"/>
      <c r="E78" s="76"/>
      <c r="F78" s="76"/>
      <c r="G78" s="76"/>
    </row>
    <row r="79" spans="2:10" ht="9.9499999999999993" customHeight="1">
      <c r="B79" s="143"/>
      <c r="F79" s="76"/>
      <c r="G79" s="76"/>
    </row>
    <row r="80" spans="2:10" ht="16.5" customHeight="1">
      <c r="B80" s="249" t="s">
        <v>168</v>
      </c>
      <c r="F80" s="76"/>
      <c r="G80" s="76"/>
    </row>
    <row r="81" spans="2:12">
      <c r="B81" s="73" t="s">
        <v>132</v>
      </c>
      <c r="G81" s="87"/>
    </row>
    <row r="82" spans="2:12">
      <c r="B82" s="73" t="s">
        <v>149</v>
      </c>
      <c r="G82" s="87"/>
    </row>
    <row r="83" spans="2:12">
      <c r="B83" s="73" t="s">
        <v>33</v>
      </c>
      <c r="G83" s="87"/>
    </row>
    <row r="84" spans="2:12">
      <c r="B84" s="73" t="s">
        <v>133</v>
      </c>
    </row>
    <row r="86" spans="2:12">
      <c r="C86" s="265"/>
      <c r="D86" s="87"/>
    </row>
    <row r="87" spans="2:12">
      <c r="B87" s="276" t="s">
        <v>159</v>
      </c>
      <c r="C87" s="276"/>
      <c r="D87" s="277"/>
      <c r="E87" s="278"/>
      <c r="F87" s="279"/>
    </row>
    <row r="88" spans="2:12" s="75" customFormat="1">
      <c r="B88" s="280" t="s">
        <v>160</v>
      </c>
      <c r="C88" s="276"/>
      <c r="D88" s="277"/>
      <c r="E88" s="278"/>
      <c r="F88" s="279"/>
      <c r="G88" s="85"/>
      <c r="H88" s="72"/>
      <c r="I88" s="72"/>
      <c r="J88" s="72"/>
      <c r="K88" s="72"/>
      <c r="L88" s="72"/>
    </row>
    <row r="89" spans="2:12">
      <c r="B89" s="280" t="s">
        <v>161</v>
      </c>
      <c r="C89" s="276"/>
      <c r="D89" s="277"/>
      <c r="E89" s="278"/>
      <c r="F89" s="279"/>
    </row>
    <row r="90" spans="2:12">
      <c r="B90" s="280"/>
      <c r="C90" s="276"/>
      <c r="D90" s="281"/>
      <c r="E90" s="278"/>
      <c r="F90" s="279"/>
    </row>
    <row r="91" spans="2:12">
      <c r="B91" s="280" t="s">
        <v>162</v>
      </c>
      <c r="C91" s="282" t="s">
        <v>163</v>
      </c>
      <c r="D91" s="282"/>
      <c r="E91" s="282"/>
      <c r="F91" s="282"/>
    </row>
    <row r="92" spans="2:12">
      <c r="B92" s="280" t="s">
        <v>164</v>
      </c>
      <c r="C92" s="283" t="s">
        <v>164</v>
      </c>
      <c r="D92" s="283"/>
      <c r="E92" s="283"/>
      <c r="F92" s="279"/>
    </row>
  </sheetData>
  <mergeCells count="8">
    <mergeCell ref="C92:E92"/>
    <mergeCell ref="B77:G77"/>
    <mergeCell ref="B1:G1"/>
    <mergeCell ref="B3:G3"/>
    <mergeCell ref="B7:B8"/>
    <mergeCell ref="C7:C8"/>
    <mergeCell ref="E7:E8"/>
    <mergeCell ref="G7:G8"/>
  </mergeCells>
  <printOptions horizontalCentered="1"/>
  <pageMargins left="0.23622047244094491" right="3.937007874015748E-2" top="0.31496062992125984" bottom="0" header="0.39370078740157483" footer="0.15748031496062992"/>
  <pageSetup paperSize="9" scale="88" fitToWidth="0" orientation="portrait" blackAndWhite="1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4"/>
  <sheetViews>
    <sheetView showGridLines="0" topLeftCell="A23" zoomScaleNormal="100" zoomScaleSheetLayoutView="100" workbookViewId="0">
      <selection activeCell="H61" sqref="H61"/>
    </sheetView>
  </sheetViews>
  <sheetFormatPr defaultRowHeight="15"/>
  <cols>
    <col min="1" max="1" width="4.42578125" style="1" customWidth="1"/>
    <col min="2" max="2" width="45" style="1" customWidth="1"/>
    <col min="3" max="3" width="9.7109375" style="21" customWidth="1"/>
    <col min="4" max="4" width="1.7109375" style="4" customWidth="1"/>
    <col min="5" max="5" width="20.5703125" style="1" customWidth="1"/>
    <col min="6" max="6" width="3" style="1" customWidth="1"/>
    <col min="7" max="7" width="18.7109375" style="1" customWidth="1"/>
    <col min="8" max="8" width="1.7109375" style="1" customWidth="1"/>
    <col min="9" max="16384" width="9.140625" style="1"/>
  </cols>
  <sheetData>
    <row r="1" spans="1:7" s="72" customFormat="1">
      <c r="B1" s="285" t="s">
        <v>131</v>
      </c>
      <c r="C1" s="286"/>
      <c r="D1" s="286"/>
      <c r="E1" s="286"/>
      <c r="F1" s="286"/>
      <c r="G1" s="286"/>
    </row>
    <row r="2" spans="1:7" s="2" customFormat="1" ht="15.75">
      <c r="B2" s="40" t="s">
        <v>36</v>
      </c>
      <c r="C2" s="22"/>
      <c r="D2" s="40"/>
      <c r="E2" s="40"/>
      <c r="F2" s="40"/>
      <c r="G2" s="40"/>
    </row>
    <row r="3" spans="1:7" ht="15.75">
      <c r="B3" s="41" t="s">
        <v>151</v>
      </c>
      <c r="C3" s="22"/>
      <c r="D3" s="38"/>
      <c r="E3" s="38"/>
      <c r="F3" s="38"/>
      <c r="G3" s="77"/>
    </row>
    <row r="4" spans="1:7" s="3" customFormat="1" ht="15.75">
      <c r="B4" s="69"/>
      <c r="D4" s="39"/>
      <c r="G4" s="81"/>
    </row>
    <row r="5" spans="1:7" s="3" customFormat="1" ht="27.75" customHeight="1">
      <c r="B5" s="79" t="s">
        <v>25</v>
      </c>
      <c r="C5" s="23"/>
      <c r="D5" s="39"/>
      <c r="E5" s="80" t="s">
        <v>154</v>
      </c>
      <c r="F5" s="166"/>
      <c r="G5" s="80" t="s">
        <v>146</v>
      </c>
    </row>
    <row r="6" spans="1:7" s="3" customFormat="1" ht="14.25" customHeight="1">
      <c r="B6" s="78"/>
      <c r="C6" s="295"/>
      <c r="D6" s="39"/>
      <c r="E6" s="167" t="s">
        <v>3</v>
      </c>
      <c r="F6" s="166"/>
      <c r="G6" s="167" t="s">
        <v>3</v>
      </c>
    </row>
    <row r="7" spans="1:7" ht="15" customHeight="1">
      <c r="B7" s="155" t="s">
        <v>37</v>
      </c>
      <c r="C7" s="296"/>
      <c r="D7" s="42"/>
      <c r="E7" s="168"/>
      <c r="F7" s="169"/>
      <c r="G7" s="168"/>
    </row>
    <row r="8" spans="1:7" s="147" customFormat="1" ht="15.75">
      <c r="B8" s="156" t="s">
        <v>11</v>
      </c>
      <c r="C8" s="148"/>
      <c r="D8" s="151"/>
    </row>
    <row r="9" spans="1:7" ht="15.75" customHeight="1">
      <c r="A9" s="144"/>
      <c r="B9" s="157" t="s">
        <v>50</v>
      </c>
      <c r="C9" s="21" t="s">
        <v>157</v>
      </c>
      <c r="D9" s="45"/>
      <c r="E9" s="170">
        <v>2956</v>
      </c>
      <c r="F9" s="170"/>
      <c r="G9" s="170">
        <v>2958</v>
      </c>
    </row>
    <row r="10" spans="1:7" ht="30" hidden="1" customHeight="1">
      <c r="A10" s="144"/>
      <c r="B10" s="157" t="s">
        <v>87</v>
      </c>
      <c r="D10" s="45"/>
      <c r="E10" s="171"/>
      <c r="F10" s="170"/>
      <c r="G10" s="171"/>
    </row>
    <row r="11" spans="1:7" ht="15.75" hidden="1" customHeight="1">
      <c r="A11" s="144"/>
      <c r="B11" s="157" t="s">
        <v>53</v>
      </c>
      <c r="D11" s="45"/>
      <c r="E11" s="171"/>
      <c r="F11" s="170"/>
      <c r="G11" s="171"/>
    </row>
    <row r="12" spans="1:7" ht="15.75" hidden="1">
      <c r="A12" s="144"/>
      <c r="B12" s="157" t="s">
        <v>51</v>
      </c>
      <c r="D12" s="45"/>
      <c r="E12" s="171"/>
      <c r="F12" s="170"/>
      <c r="G12" s="171"/>
    </row>
    <row r="13" spans="1:7" ht="15.75" hidden="1">
      <c r="A13" s="144"/>
      <c r="B13" s="157" t="s">
        <v>88</v>
      </c>
      <c r="D13" s="45"/>
      <c r="E13" s="171"/>
      <c r="F13" s="170"/>
      <c r="G13" s="171"/>
    </row>
    <row r="14" spans="1:7" ht="15.75" hidden="1">
      <c r="A14" s="144"/>
      <c r="B14" s="157" t="s">
        <v>54</v>
      </c>
      <c r="D14" s="45"/>
      <c r="E14" s="171"/>
      <c r="F14" s="170"/>
      <c r="G14" s="171"/>
    </row>
    <row r="15" spans="1:7" ht="15.75" hidden="1">
      <c r="A15" s="144"/>
      <c r="B15" s="157" t="s">
        <v>55</v>
      </c>
      <c r="D15" s="45"/>
      <c r="E15" s="171"/>
      <c r="F15" s="170"/>
      <c r="G15" s="171"/>
    </row>
    <row r="16" spans="1:7" ht="15.75" hidden="1">
      <c r="A16" s="144"/>
      <c r="B16" s="157" t="s">
        <v>56</v>
      </c>
      <c r="D16" s="45"/>
      <c r="E16" s="171"/>
      <c r="F16" s="170"/>
      <c r="G16" s="171"/>
    </row>
    <row r="17" spans="1:9" ht="15.75" customHeight="1">
      <c r="A17" s="144"/>
      <c r="B17" s="157" t="s">
        <v>57</v>
      </c>
      <c r="C17" s="21">
        <v>14</v>
      </c>
      <c r="D17" s="45"/>
      <c r="E17" s="172">
        <v>286</v>
      </c>
      <c r="F17" s="170"/>
      <c r="G17" s="172">
        <v>287</v>
      </c>
    </row>
    <row r="18" spans="1:9" s="72" customFormat="1" ht="15" customHeight="1">
      <c r="A18" s="112"/>
      <c r="B18" s="158" t="s">
        <v>22</v>
      </c>
      <c r="C18" s="146"/>
      <c r="D18" s="101"/>
      <c r="E18" s="173">
        <f>SUM(E9:E17)</f>
        <v>3242</v>
      </c>
      <c r="F18" s="174"/>
      <c r="G18" s="173">
        <f>SUM(G9:G17)</f>
        <v>3245</v>
      </c>
      <c r="H18" s="87"/>
      <c r="I18" s="87"/>
    </row>
    <row r="19" spans="1:9" ht="8.25" customHeight="1">
      <c r="A19" s="144"/>
      <c r="B19" s="157"/>
      <c r="D19" s="45"/>
      <c r="E19" s="175"/>
      <c r="F19" s="175"/>
      <c r="G19" s="175"/>
      <c r="H19" s="25"/>
      <c r="I19" s="25"/>
    </row>
    <row r="20" spans="1:9" s="147" customFormat="1" ht="15.75">
      <c r="A20" s="149"/>
      <c r="B20" s="156" t="s">
        <v>12</v>
      </c>
      <c r="C20" s="148"/>
      <c r="D20" s="151"/>
      <c r="E20" s="176"/>
      <c r="F20" s="176"/>
      <c r="G20" s="176"/>
      <c r="H20" s="150"/>
      <c r="I20" s="150"/>
    </row>
    <row r="21" spans="1:9" ht="15.75">
      <c r="A21" s="144"/>
      <c r="B21" s="157" t="s">
        <v>4</v>
      </c>
      <c r="C21" s="21">
        <v>15</v>
      </c>
      <c r="D21" s="45"/>
      <c r="E21" s="175">
        <v>1078</v>
      </c>
      <c r="F21" s="175"/>
      <c r="G21" s="175">
        <v>1199</v>
      </c>
      <c r="H21" s="25"/>
      <c r="I21" s="25"/>
    </row>
    <row r="22" spans="1:9" ht="15.75">
      <c r="A22" s="144"/>
      <c r="B22" s="157" t="s">
        <v>52</v>
      </c>
      <c r="C22" s="21">
        <v>16</v>
      </c>
      <c r="D22" s="45"/>
      <c r="E22" s="175">
        <v>234</v>
      </c>
      <c r="F22" s="175"/>
      <c r="G22" s="175">
        <v>3495</v>
      </c>
      <c r="H22" s="25"/>
      <c r="I22" s="25"/>
    </row>
    <row r="23" spans="1:9" s="25" customFormat="1" ht="15.75">
      <c r="A23" s="145"/>
      <c r="B23" s="159" t="s">
        <v>58</v>
      </c>
      <c r="C23" s="33" t="s">
        <v>165</v>
      </c>
      <c r="D23" s="46"/>
      <c r="E23" s="175">
        <v>24</v>
      </c>
      <c r="F23" s="175"/>
      <c r="G23" s="175">
        <v>18</v>
      </c>
    </row>
    <row r="24" spans="1:9" ht="15.75">
      <c r="A24" s="144"/>
      <c r="B24" s="157" t="s">
        <v>13</v>
      </c>
      <c r="C24" s="21">
        <v>18</v>
      </c>
      <c r="D24" s="45"/>
      <c r="E24" s="172">
        <v>216</v>
      </c>
      <c r="F24" s="175"/>
      <c r="G24" s="172">
        <v>101</v>
      </c>
      <c r="H24" s="25"/>
      <c r="I24" s="25"/>
    </row>
    <row r="25" spans="1:9" s="72" customFormat="1" ht="15.75">
      <c r="A25" s="112"/>
      <c r="B25" s="158" t="s">
        <v>23</v>
      </c>
      <c r="C25" s="146"/>
      <c r="D25" s="101"/>
      <c r="E25" s="173">
        <f>SUM(E21:E24)</f>
        <v>1552</v>
      </c>
      <c r="F25" s="173"/>
      <c r="G25" s="173">
        <f>SUM(G21:G24)</f>
        <v>4813</v>
      </c>
      <c r="H25" s="87"/>
      <c r="I25" s="87"/>
    </row>
    <row r="26" spans="1:9" ht="15.75">
      <c r="A26" s="144"/>
      <c r="B26" s="160"/>
      <c r="D26" s="43"/>
      <c r="E26" s="177"/>
      <c r="F26" s="177"/>
      <c r="G26" s="177"/>
      <c r="H26" s="25"/>
      <c r="I26" s="25"/>
    </row>
    <row r="27" spans="1:9" ht="16.5" thickBot="1">
      <c r="A27" s="144"/>
      <c r="B27" s="160" t="s">
        <v>39</v>
      </c>
      <c r="D27" s="43"/>
      <c r="E27" s="178">
        <f>E18+E25</f>
        <v>4794</v>
      </c>
      <c r="F27" s="177"/>
      <c r="G27" s="178">
        <f>G18+G25</f>
        <v>8058</v>
      </c>
      <c r="H27" s="25"/>
      <c r="I27" s="25"/>
    </row>
    <row r="28" spans="1:9" ht="15" customHeight="1" thickTop="1">
      <c r="A28" s="144"/>
      <c r="B28" s="157"/>
      <c r="D28" s="45"/>
      <c r="E28" s="25"/>
      <c r="F28" s="25"/>
      <c r="G28" s="25"/>
      <c r="H28" s="25"/>
      <c r="I28" s="25"/>
    </row>
    <row r="29" spans="1:9" s="3" customFormat="1" ht="15.75">
      <c r="A29" s="144"/>
      <c r="B29" s="161" t="s">
        <v>38</v>
      </c>
      <c r="C29" s="24"/>
      <c r="D29" s="39"/>
      <c r="E29" s="179"/>
      <c r="F29" s="180"/>
      <c r="G29" s="179"/>
      <c r="H29" s="67"/>
      <c r="I29" s="67"/>
    </row>
    <row r="30" spans="1:9" s="147" customFormat="1" ht="16.5" customHeight="1">
      <c r="A30" s="149"/>
      <c r="B30" s="156" t="s">
        <v>40</v>
      </c>
      <c r="C30" s="148"/>
      <c r="D30" s="151"/>
      <c r="E30" s="181"/>
      <c r="F30" s="181"/>
      <c r="G30" s="181"/>
      <c r="H30" s="150"/>
      <c r="I30" s="150"/>
    </row>
    <row r="31" spans="1:9" ht="15.75">
      <c r="A31" s="144"/>
      <c r="B31" s="158" t="s">
        <v>142</v>
      </c>
      <c r="D31" s="45"/>
      <c r="E31" s="175">
        <v>5560</v>
      </c>
      <c r="F31" s="175"/>
      <c r="G31" s="175">
        <v>5560</v>
      </c>
      <c r="H31" s="25"/>
      <c r="I31" s="25"/>
    </row>
    <row r="32" spans="1:9" ht="15.75">
      <c r="A32" s="144"/>
      <c r="B32" s="158" t="s">
        <v>14</v>
      </c>
      <c r="D32" s="45"/>
      <c r="E32" s="175">
        <v>107</v>
      </c>
      <c r="F32" s="175"/>
      <c r="G32" s="175">
        <v>121</v>
      </c>
      <c r="H32" s="25"/>
      <c r="I32" s="25"/>
    </row>
    <row r="33" spans="1:14" ht="15.75">
      <c r="A33" s="144"/>
      <c r="B33" s="158" t="s">
        <v>89</v>
      </c>
      <c r="D33" s="45"/>
      <c r="E33" s="175">
        <v>-3045</v>
      </c>
      <c r="F33" s="175"/>
      <c r="G33" s="175">
        <v>-3052</v>
      </c>
      <c r="H33" s="25"/>
      <c r="I33" s="25"/>
    </row>
    <row r="34" spans="1:14" ht="15.75">
      <c r="A34" s="144"/>
      <c r="B34" s="158" t="s">
        <v>90</v>
      </c>
      <c r="D34" s="45"/>
      <c r="E34" s="172">
        <v>-3337</v>
      </c>
      <c r="F34" s="175"/>
      <c r="G34" s="172">
        <v>7</v>
      </c>
      <c r="H34" s="25"/>
      <c r="I34" s="25"/>
    </row>
    <row r="35" spans="1:14" s="72" customFormat="1" ht="15.75">
      <c r="A35" s="112"/>
      <c r="B35" s="162" t="s">
        <v>41</v>
      </c>
      <c r="C35" s="146">
        <v>19</v>
      </c>
      <c r="D35" s="101"/>
      <c r="E35" s="173">
        <f>SUM(E31:E34)</f>
        <v>-715</v>
      </c>
      <c r="F35" s="174"/>
      <c r="G35" s="173">
        <f>SUM(G31:G34)</f>
        <v>2636</v>
      </c>
      <c r="H35" s="87"/>
      <c r="I35" s="87"/>
    </row>
    <row r="36" spans="1:14" ht="12" customHeight="1">
      <c r="A36" s="144"/>
      <c r="B36" s="158"/>
      <c r="D36" s="45"/>
      <c r="E36" s="175"/>
      <c r="F36" s="175"/>
      <c r="G36" s="175"/>
      <c r="H36" s="25"/>
      <c r="I36" s="25"/>
      <c r="N36" s="274"/>
    </row>
    <row r="37" spans="1:14" s="147" customFormat="1" ht="15.75">
      <c r="A37" s="149"/>
      <c r="B37" s="156" t="s">
        <v>42</v>
      </c>
      <c r="C37" s="148"/>
      <c r="D37" s="151"/>
      <c r="E37" s="176"/>
      <c r="F37" s="176"/>
      <c r="G37" s="176"/>
      <c r="H37" s="150"/>
      <c r="I37" s="150"/>
    </row>
    <row r="38" spans="1:14" ht="15.75" hidden="1">
      <c r="A38" s="144"/>
      <c r="B38" s="64" t="s">
        <v>94</v>
      </c>
      <c r="C38" s="146"/>
      <c r="D38" s="101"/>
      <c r="E38" s="174"/>
      <c r="F38" s="174"/>
      <c r="G38" s="174"/>
      <c r="H38" s="87"/>
      <c r="I38" s="25"/>
    </row>
    <row r="39" spans="1:14" ht="15.75">
      <c r="A39" s="144"/>
      <c r="B39" s="158" t="s">
        <v>92</v>
      </c>
      <c r="C39" s="146">
        <v>21</v>
      </c>
      <c r="D39" s="101"/>
      <c r="E39" s="174">
        <v>157</v>
      </c>
      <c r="F39" s="174"/>
      <c r="G39" s="174">
        <v>160</v>
      </c>
      <c r="H39" s="87"/>
      <c r="I39" s="25"/>
    </row>
    <row r="40" spans="1:14" ht="15.75" hidden="1">
      <c r="A40" s="144"/>
      <c r="B40" s="64" t="s">
        <v>91</v>
      </c>
      <c r="C40" s="33"/>
      <c r="D40" s="46"/>
      <c r="E40" s="182"/>
      <c r="F40" s="175"/>
      <c r="G40" s="182"/>
      <c r="H40" s="25"/>
      <c r="I40" s="25"/>
    </row>
    <row r="41" spans="1:14" ht="15.75" hidden="1">
      <c r="A41" s="144"/>
      <c r="B41" s="64" t="s">
        <v>95</v>
      </c>
      <c r="C41" s="33"/>
      <c r="D41" s="46"/>
      <c r="E41" s="182"/>
      <c r="F41" s="175"/>
      <c r="G41" s="182"/>
      <c r="H41" s="25"/>
      <c r="I41" s="25"/>
    </row>
    <row r="42" spans="1:14" ht="15.75" hidden="1">
      <c r="A42" s="144"/>
      <c r="B42" s="64" t="s">
        <v>96</v>
      </c>
      <c r="C42" s="33"/>
      <c r="D42" s="46"/>
      <c r="E42" s="182"/>
      <c r="F42" s="175"/>
      <c r="G42" s="182"/>
      <c r="H42" s="25"/>
      <c r="I42" s="25"/>
    </row>
    <row r="43" spans="1:14" ht="15.75">
      <c r="A43" s="144"/>
      <c r="B43" s="163" t="s">
        <v>97</v>
      </c>
      <c r="C43" s="33">
        <v>25</v>
      </c>
      <c r="D43" s="46"/>
      <c r="E43" s="268">
        <v>3087</v>
      </c>
      <c r="F43" s="175"/>
      <c r="G43" s="183">
        <v>772</v>
      </c>
      <c r="H43" s="25"/>
      <c r="I43" s="25"/>
    </row>
    <row r="44" spans="1:14" ht="15.75" hidden="1">
      <c r="A44" s="144"/>
      <c r="B44" s="159" t="s">
        <v>49</v>
      </c>
      <c r="C44" s="33"/>
      <c r="D44" s="70"/>
      <c r="E44" s="175"/>
      <c r="F44" s="175"/>
      <c r="G44" s="175"/>
      <c r="H44" s="25"/>
      <c r="I44" s="25"/>
    </row>
    <row r="45" spans="1:14" ht="17.25" hidden="1" customHeight="1">
      <c r="A45" s="144"/>
      <c r="B45" s="163" t="s">
        <v>93</v>
      </c>
      <c r="C45" s="33"/>
      <c r="D45" s="46"/>
      <c r="E45" s="183"/>
      <c r="F45" s="184"/>
      <c r="G45" s="183"/>
      <c r="H45" s="25"/>
      <c r="I45" s="25"/>
    </row>
    <row r="46" spans="1:14" s="72" customFormat="1" ht="15.75">
      <c r="A46" s="112"/>
      <c r="B46" s="64" t="s">
        <v>24</v>
      </c>
      <c r="C46" s="154"/>
      <c r="D46" s="98"/>
      <c r="E46" s="173">
        <f>SUM(E38:E45)</f>
        <v>3244</v>
      </c>
      <c r="F46" s="173"/>
      <c r="G46" s="173">
        <f>SUM(G38:G45)</f>
        <v>932</v>
      </c>
      <c r="H46" s="87"/>
      <c r="I46" s="87"/>
    </row>
    <row r="47" spans="1:14" ht="9" customHeight="1">
      <c r="A47" s="144"/>
      <c r="B47" s="164"/>
      <c r="C47" s="33"/>
      <c r="D47" s="46"/>
      <c r="E47" s="185"/>
      <c r="F47" s="185"/>
      <c r="G47" s="185"/>
      <c r="H47" s="25"/>
      <c r="I47" s="25"/>
    </row>
    <row r="48" spans="1:14" s="147" customFormat="1" ht="15.75">
      <c r="A48" s="149"/>
      <c r="B48" s="165" t="s">
        <v>43</v>
      </c>
      <c r="C48" s="152"/>
      <c r="D48" s="153"/>
      <c r="E48" s="186"/>
      <c r="F48" s="186"/>
      <c r="G48" s="186"/>
      <c r="H48" s="150"/>
      <c r="I48" s="150"/>
    </row>
    <row r="49" spans="1:10" ht="15.75">
      <c r="A49" s="144"/>
      <c r="B49" s="64" t="s">
        <v>95</v>
      </c>
      <c r="C49" s="33" t="s">
        <v>166</v>
      </c>
      <c r="D49" s="70"/>
      <c r="E49" s="173">
        <v>567</v>
      </c>
      <c r="F49" s="173"/>
      <c r="G49" s="173">
        <v>783</v>
      </c>
      <c r="H49" s="25"/>
      <c r="I49" s="25"/>
    </row>
    <row r="50" spans="1:10" ht="15.75">
      <c r="A50" s="144"/>
      <c r="B50" s="163" t="s">
        <v>100</v>
      </c>
      <c r="C50" s="33">
        <v>25</v>
      </c>
      <c r="D50" s="70"/>
      <c r="E50" s="269">
        <v>1406</v>
      </c>
      <c r="F50" s="173"/>
      <c r="G50" s="173">
        <v>3452</v>
      </c>
      <c r="H50" s="25"/>
      <c r="I50" s="25"/>
    </row>
    <row r="51" spans="1:10" ht="30">
      <c r="A51" s="144"/>
      <c r="B51" s="163" t="s">
        <v>140</v>
      </c>
      <c r="C51" s="33">
        <v>21</v>
      </c>
      <c r="D51" s="70"/>
      <c r="E51" s="173">
        <v>288</v>
      </c>
      <c r="F51" s="173"/>
      <c r="G51" s="173">
        <v>253</v>
      </c>
      <c r="H51" s="25"/>
      <c r="I51" s="25"/>
    </row>
    <row r="52" spans="1:10" ht="15.75">
      <c r="A52" s="144"/>
      <c r="B52" s="158" t="s">
        <v>91</v>
      </c>
      <c r="C52" s="33">
        <v>20</v>
      </c>
      <c r="D52" s="70"/>
      <c r="E52" s="187">
        <v>4</v>
      </c>
      <c r="F52" s="173"/>
      <c r="G52" s="187">
        <v>2</v>
      </c>
      <c r="H52" s="25"/>
      <c r="I52" s="25"/>
    </row>
    <row r="53" spans="1:10" ht="15.75" hidden="1">
      <c r="A53" s="144"/>
      <c r="B53" s="64" t="s">
        <v>99</v>
      </c>
      <c r="C53" s="33"/>
      <c r="D53" s="70"/>
      <c r="E53" s="173"/>
      <c r="F53" s="173"/>
      <c r="G53" s="173"/>
      <c r="H53" s="25"/>
      <c r="I53" s="25"/>
    </row>
    <row r="54" spans="1:10" ht="15.75" hidden="1">
      <c r="A54" s="144"/>
      <c r="B54" s="159" t="s">
        <v>49</v>
      </c>
      <c r="C54" s="33"/>
      <c r="D54" s="70"/>
      <c r="E54" s="187"/>
      <c r="F54" s="173"/>
      <c r="G54" s="187"/>
      <c r="H54" s="25"/>
      <c r="I54" s="25"/>
    </row>
    <row r="55" spans="1:10" s="72" customFormat="1" ht="18" customHeight="1">
      <c r="A55" s="112"/>
      <c r="B55" s="158" t="s">
        <v>98</v>
      </c>
      <c r="C55" s="146"/>
      <c r="D55" s="101"/>
      <c r="E55" s="173">
        <f>SUM(E49:E54)</f>
        <v>2265</v>
      </c>
      <c r="F55" s="173"/>
      <c r="G55" s="173">
        <f>SUM(G49:G54)</f>
        <v>4490</v>
      </c>
      <c r="H55" s="87"/>
      <c r="I55" s="87"/>
      <c r="J55" s="270"/>
    </row>
    <row r="56" spans="1:10" s="72" customFormat="1" ht="8.25" customHeight="1">
      <c r="A56" s="112"/>
      <c r="B56" s="158"/>
      <c r="C56" s="146"/>
      <c r="D56" s="101"/>
      <c r="E56" s="173"/>
      <c r="F56" s="173"/>
      <c r="G56" s="173"/>
      <c r="H56" s="87"/>
      <c r="I56" s="87"/>
    </row>
    <row r="57" spans="1:10" s="72" customFormat="1" ht="16.5" customHeight="1">
      <c r="A57" s="112"/>
      <c r="B57" s="158" t="s">
        <v>44</v>
      </c>
      <c r="C57" s="146"/>
      <c r="D57" s="101"/>
      <c r="E57" s="188">
        <f>SUM(E55+E46)</f>
        <v>5509</v>
      </c>
      <c r="F57" s="173"/>
      <c r="G57" s="188">
        <f>SUM(G55+G46)</f>
        <v>5422</v>
      </c>
      <c r="H57" s="87"/>
      <c r="I57" s="87"/>
    </row>
    <row r="58" spans="1:10" s="72" customFormat="1" ht="14.25" customHeight="1">
      <c r="A58" s="112"/>
      <c r="B58" s="158"/>
      <c r="C58" s="146"/>
      <c r="D58" s="101"/>
      <c r="E58" s="173"/>
      <c r="F58" s="173"/>
      <c r="G58" s="173"/>
      <c r="H58" s="87"/>
      <c r="I58" s="87"/>
    </row>
    <row r="59" spans="1:10" ht="16.5" thickBot="1">
      <c r="A59" s="144"/>
      <c r="B59" s="125" t="s">
        <v>45</v>
      </c>
      <c r="D59" s="43"/>
      <c r="E59" s="178">
        <f>SUM(E57+E35)</f>
        <v>4794</v>
      </c>
      <c r="F59" s="177"/>
      <c r="G59" s="178">
        <f>SUM(G57+G35)</f>
        <v>8058</v>
      </c>
      <c r="H59" s="25"/>
      <c r="I59" s="25"/>
    </row>
    <row r="60" spans="1:10" ht="16.5" thickTop="1">
      <c r="A60" s="144"/>
      <c r="B60" s="125"/>
      <c r="D60" s="43"/>
      <c r="E60" s="185">
        <f>SUM(E59-E27)</f>
        <v>0</v>
      </c>
      <c r="F60" s="177"/>
      <c r="G60" s="185">
        <f>SUM(G59-G27)</f>
        <v>0</v>
      </c>
      <c r="H60" s="25"/>
      <c r="I60" s="25"/>
    </row>
    <row r="61" spans="1:10" ht="28.5" customHeight="1">
      <c r="B61" s="284" t="s">
        <v>169</v>
      </c>
      <c r="C61" s="284"/>
      <c r="D61" s="284"/>
      <c r="E61" s="284"/>
      <c r="F61" s="284"/>
      <c r="G61" s="284"/>
      <c r="H61" s="44"/>
    </row>
    <row r="62" spans="1:10" ht="12.75" customHeight="1">
      <c r="B62" s="28"/>
      <c r="C62" s="83"/>
      <c r="D62" s="27"/>
      <c r="E62" s="47"/>
      <c r="F62" s="47"/>
      <c r="G62" s="47"/>
      <c r="H62" s="44"/>
    </row>
    <row r="63" spans="1:10" s="72" customFormat="1" ht="19.5" customHeight="1">
      <c r="B63" s="249" t="s">
        <v>168</v>
      </c>
      <c r="C63" s="141"/>
      <c r="D63" s="74"/>
      <c r="E63" s="75"/>
      <c r="F63" s="76"/>
      <c r="G63" s="76"/>
    </row>
    <row r="64" spans="1:10" s="72" customFormat="1">
      <c r="B64" s="73" t="s">
        <v>132</v>
      </c>
      <c r="C64" s="141"/>
      <c r="D64" s="74"/>
      <c r="E64" s="75"/>
      <c r="G64" s="87"/>
    </row>
    <row r="65" spans="2:8" s="72" customFormat="1">
      <c r="B65" s="73" t="s">
        <v>149</v>
      </c>
      <c r="C65" s="141"/>
      <c r="D65" s="74"/>
      <c r="E65" s="75"/>
      <c r="G65" s="87"/>
    </row>
    <row r="66" spans="2:8" s="72" customFormat="1">
      <c r="B66" s="73" t="s">
        <v>33</v>
      </c>
      <c r="C66" s="141"/>
      <c r="D66" s="74"/>
      <c r="E66" s="75"/>
      <c r="G66" s="87"/>
    </row>
    <row r="67" spans="2:8" s="72" customFormat="1">
      <c r="B67" s="73" t="s">
        <v>133</v>
      </c>
      <c r="C67" s="141"/>
      <c r="D67" s="74"/>
      <c r="E67" s="75"/>
      <c r="G67" s="85"/>
    </row>
    <row r="68" spans="2:8" s="72" customFormat="1" ht="15" customHeight="1">
      <c r="C68" s="141"/>
      <c r="D68" s="74"/>
      <c r="E68" s="75"/>
      <c r="F68" s="74"/>
      <c r="G68" s="85"/>
    </row>
    <row r="69" spans="2:8" s="72" customFormat="1">
      <c r="B69" s="276" t="s">
        <v>159</v>
      </c>
      <c r="C69" s="276"/>
      <c r="D69" s="277"/>
      <c r="E69" s="278"/>
      <c r="F69" s="279"/>
      <c r="G69" s="85"/>
    </row>
    <row r="70" spans="2:8" s="72" customFormat="1">
      <c r="B70" s="280" t="s">
        <v>160</v>
      </c>
      <c r="C70" s="276"/>
      <c r="D70" s="277"/>
      <c r="E70" s="278"/>
      <c r="F70" s="279"/>
      <c r="G70" s="85"/>
    </row>
    <row r="71" spans="2:8" s="72" customFormat="1">
      <c r="B71" s="280" t="s">
        <v>161</v>
      </c>
      <c r="C71" s="276"/>
      <c r="D71" s="277"/>
      <c r="E71" s="278"/>
      <c r="F71" s="279"/>
      <c r="G71" s="85"/>
    </row>
    <row r="72" spans="2:8" s="72" customFormat="1">
      <c r="B72" s="280"/>
      <c r="C72" s="276"/>
      <c r="D72" s="281"/>
      <c r="E72" s="278"/>
      <c r="F72" s="279"/>
      <c r="G72" s="85"/>
    </row>
    <row r="73" spans="2:8" s="72" customFormat="1">
      <c r="B73" s="280" t="s">
        <v>162</v>
      </c>
      <c r="C73" s="282" t="s">
        <v>163</v>
      </c>
      <c r="D73" s="282"/>
      <c r="E73" s="282"/>
      <c r="F73" s="282"/>
      <c r="G73" s="85"/>
    </row>
    <row r="74" spans="2:8" s="72" customFormat="1">
      <c r="B74" s="280" t="s">
        <v>164</v>
      </c>
      <c r="C74" s="283" t="s">
        <v>164</v>
      </c>
      <c r="D74" s="283"/>
      <c r="E74" s="283"/>
      <c r="F74" s="279"/>
      <c r="G74" s="85"/>
      <c r="H74" s="11"/>
    </row>
  </sheetData>
  <mergeCells count="4">
    <mergeCell ref="B1:G1"/>
    <mergeCell ref="C6:C7"/>
    <mergeCell ref="B61:G61"/>
    <mergeCell ref="C74:E74"/>
  </mergeCells>
  <printOptions horizontalCentered="1"/>
  <pageMargins left="0.47244094488188981" right="0.11811023622047245" top="0.51181102362204722" bottom="0" header="0.43307086614173229" footer="0.23622047244094491"/>
  <pageSetup paperSize="9" scale="85" firstPageNumber="2" fitToHeight="0" orientation="portrait" blackAndWhite="1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64"/>
  <sheetViews>
    <sheetView showGridLines="0" topLeftCell="A7" zoomScaleNormal="100" zoomScaleSheetLayoutView="100" workbookViewId="0">
      <selection activeCell="Q40" sqref="Q40"/>
    </sheetView>
  </sheetViews>
  <sheetFormatPr defaultColWidth="9.28515625" defaultRowHeight="15"/>
  <cols>
    <col min="1" max="1" width="35.28515625" style="18" customWidth="1"/>
    <col min="2" max="2" width="9" style="18" customWidth="1"/>
    <col min="3" max="3" width="0.85546875" style="18" customWidth="1"/>
    <col min="4" max="4" width="14.42578125" style="18" customWidth="1"/>
    <col min="5" max="5" width="1.28515625" style="18" customWidth="1"/>
    <col min="6" max="6" width="10.28515625" style="18" hidden="1" customWidth="1"/>
    <col min="7" max="7" width="1.42578125" style="18" hidden="1" customWidth="1"/>
    <col min="8" max="8" width="12.7109375" style="18" customWidth="1"/>
    <col min="9" max="9" width="1.140625" style="18" customWidth="1"/>
    <col min="10" max="10" width="12.85546875" style="18" customWidth="1"/>
    <col min="11" max="11" width="1.140625" style="18" customWidth="1"/>
    <col min="12" max="12" width="12.85546875" style="18" customWidth="1"/>
    <col min="13" max="13" width="1.140625" style="18" customWidth="1"/>
    <col min="14" max="14" width="13.85546875" style="18" customWidth="1"/>
    <col min="15" max="15" width="1.28515625" style="18" customWidth="1"/>
    <col min="16" max="16" width="14.7109375" style="18" customWidth="1"/>
    <col min="17" max="16384" width="9.28515625" style="18"/>
  </cols>
  <sheetData>
    <row r="1" spans="1:17" s="72" customFormat="1">
      <c r="A1" s="285" t="s">
        <v>131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</row>
    <row r="2" spans="1:17" s="36" customFormat="1" ht="18" customHeight="1">
      <c r="A2" s="51"/>
      <c r="B2" s="52"/>
      <c r="C2" s="52"/>
      <c r="D2" s="52"/>
      <c r="E2" s="52"/>
      <c r="F2" s="52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7" ht="18" customHeight="1">
      <c r="A3" s="299" t="s">
        <v>19</v>
      </c>
      <c r="B3" s="299"/>
      <c r="C3" s="299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</row>
    <row r="4" spans="1:17" ht="18" customHeight="1">
      <c r="A4" s="41" t="s">
        <v>151</v>
      </c>
      <c r="B4" s="49"/>
      <c r="C4" s="4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7" ht="16.5" customHeight="1">
      <c r="A5" s="301"/>
      <c r="B5" s="301"/>
      <c r="C5" s="301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</row>
    <row r="6" spans="1:17" ht="44.25" customHeight="1">
      <c r="A6" s="69" t="s">
        <v>25</v>
      </c>
      <c r="B6" s="65"/>
      <c r="C6" s="54"/>
      <c r="D6" s="297" t="s">
        <v>15</v>
      </c>
      <c r="E6" s="225"/>
      <c r="F6" s="297" t="s">
        <v>16</v>
      </c>
      <c r="G6" s="225"/>
      <c r="H6" s="297" t="s">
        <v>46</v>
      </c>
      <c r="I6" s="225"/>
      <c r="J6" s="297" t="s">
        <v>102</v>
      </c>
      <c r="K6" s="225"/>
      <c r="L6" s="297" t="s">
        <v>47</v>
      </c>
      <c r="M6" s="225"/>
      <c r="N6" s="297" t="s">
        <v>21</v>
      </c>
      <c r="O6" s="225"/>
      <c r="P6" s="297" t="s">
        <v>17</v>
      </c>
    </row>
    <row r="7" spans="1:17" s="19" customFormat="1" ht="3" customHeight="1">
      <c r="A7" s="66"/>
      <c r="B7" s="66"/>
      <c r="C7" s="55"/>
      <c r="D7" s="298"/>
      <c r="E7" s="226"/>
      <c r="F7" s="298"/>
      <c r="G7" s="226"/>
      <c r="H7" s="298"/>
      <c r="I7" s="227"/>
      <c r="J7" s="298"/>
      <c r="K7" s="227"/>
      <c r="L7" s="298"/>
      <c r="M7" s="226"/>
      <c r="N7" s="298"/>
      <c r="O7" s="226"/>
      <c r="P7" s="298"/>
    </row>
    <row r="8" spans="1:17" s="29" customFormat="1" ht="15.75">
      <c r="A8" s="56"/>
      <c r="B8" s="56"/>
      <c r="C8" s="57"/>
      <c r="D8" s="228" t="s">
        <v>3</v>
      </c>
      <c r="E8" s="229"/>
      <c r="F8" s="228" t="s">
        <v>3</v>
      </c>
      <c r="G8" s="229"/>
      <c r="H8" s="228" t="s">
        <v>3</v>
      </c>
      <c r="I8" s="227"/>
      <c r="J8" s="228" t="s">
        <v>3</v>
      </c>
      <c r="K8" s="227"/>
      <c r="L8" s="228" t="s">
        <v>3</v>
      </c>
      <c r="M8" s="229"/>
      <c r="N8" s="228" t="s">
        <v>3</v>
      </c>
      <c r="O8" s="229"/>
      <c r="P8" s="180" t="s">
        <v>3</v>
      </c>
    </row>
    <row r="9" spans="1:17" s="29" customFormat="1" ht="8.25" customHeight="1">
      <c r="A9" s="56"/>
      <c r="B9" s="56"/>
      <c r="C9" s="57"/>
      <c r="D9" s="230"/>
      <c r="E9" s="231"/>
      <c r="F9" s="230"/>
      <c r="G9" s="231"/>
      <c r="H9" s="230"/>
      <c r="I9" s="232"/>
      <c r="J9" s="230"/>
      <c r="K9" s="232"/>
      <c r="L9" s="230"/>
      <c r="M9" s="231"/>
      <c r="N9" s="230"/>
      <c r="O9" s="231"/>
      <c r="P9" s="233"/>
    </row>
    <row r="10" spans="1:17" ht="15.75">
      <c r="A10" s="244"/>
      <c r="B10" s="60"/>
      <c r="C10" s="61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5"/>
    </row>
    <row r="11" spans="1:17" ht="23.25" customHeight="1" thickBot="1">
      <c r="A11" s="245" t="s">
        <v>144</v>
      </c>
      <c r="B11" s="58"/>
      <c r="C11" s="59"/>
      <c r="D11" s="236">
        <v>5560</v>
      </c>
      <c r="E11" s="237"/>
      <c r="F11" s="236">
        <v>0</v>
      </c>
      <c r="G11" s="237"/>
      <c r="H11" s="236">
        <v>207</v>
      </c>
      <c r="I11" s="235"/>
      <c r="J11" s="236">
        <v>-93</v>
      </c>
      <c r="K11" s="235"/>
      <c r="L11" s="236">
        <v>-2660</v>
      </c>
      <c r="M11" s="237"/>
      <c r="N11" s="236">
        <v>-392</v>
      </c>
      <c r="O11" s="237"/>
      <c r="P11" s="236">
        <f>SUM(D11:N11)</f>
        <v>2622</v>
      </c>
    </row>
    <row r="12" spans="1:17" ht="7.5" customHeight="1" thickTop="1">
      <c r="A12" s="246"/>
      <c r="B12" s="60"/>
      <c r="C12" s="61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5"/>
    </row>
    <row r="13" spans="1:17" ht="15.75">
      <c r="A13" s="247" t="s">
        <v>101</v>
      </c>
      <c r="B13" s="60"/>
      <c r="C13" s="61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>
        <v>7</v>
      </c>
      <c r="O13" s="234"/>
      <c r="P13" s="238">
        <f>SUM(D13:N13)</f>
        <v>7</v>
      </c>
      <c r="Q13" s="82"/>
    </row>
    <row r="14" spans="1:17" ht="21.75" customHeight="1">
      <c r="A14" s="246" t="s">
        <v>143</v>
      </c>
      <c r="B14" s="60"/>
      <c r="C14" s="61"/>
      <c r="D14" s="234"/>
      <c r="E14" s="234"/>
      <c r="F14" s="234"/>
      <c r="G14" s="234"/>
      <c r="H14" s="234"/>
      <c r="I14" s="234"/>
      <c r="J14" s="234">
        <v>7</v>
      </c>
      <c r="K14" s="234"/>
      <c r="L14" s="234">
        <v>0</v>
      </c>
      <c r="M14" s="234"/>
      <c r="N14" s="234">
        <v>0</v>
      </c>
      <c r="O14" s="234"/>
      <c r="P14" s="238">
        <f>SUM(D14:N14)</f>
        <v>7</v>
      </c>
    </row>
    <row r="15" spans="1:17" ht="15.75">
      <c r="A15" s="246" t="s">
        <v>20</v>
      </c>
      <c r="B15" s="60"/>
      <c r="C15" s="61"/>
      <c r="D15" s="234"/>
      <c r="E15" s="234"/>
      <c r="F15" s="234"/>
      <c r="G15" s="234"/>
      <c r="H15" s="234"/>
      <c r="I15" s="234"/>
      <c r="J15" s="239">
        <f>SUM(J13:J14)</f>
        <v>7</v>
      </c>
      <c r="K15" s="234"/>
      <c r="L15" s="239">
        <f>SUM(L13:L14)</f>
        <v>0</v>
      </c>
      <c r="M15" s="234"/>
      <c r="N15" s="239">
        <f>SUM(N13:N14)</f>
        <v>7</v>
      </c>
      <c r="O15" s="234"/>
      <c r="P15" s="239">
        <f>SUM(P13:P14)</f>
        <v>14</v>
      </c>
    </row>
    <row r="16" spans="1:17" ht="7.5" customHeight="1">
      <c r="A16" s="246"/>
      <c r="B16" s="60"/>
      <c r="C16" s="61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8"/>
    </row>
    <row r="17" spans="1:17" ht="15.75" hidden="1">
      <c r="A17" s="246" t="s">
        <v>104</v>
      </c>
      <c r="B17" s="60"/>
      <c r="C17" s="61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8">
        <f>SUM(D17:N17)</f>
        <v>0</v>
      </c>
    </row>
    <row r="18" spans="1:17" ht="15.75" hidden="1">
      <c r="A18" s="247" t="s">
        <v>106</v>
      </c>
      <c r="B18" s="60"/>
      <c r="C18" s="61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8">
        <f>SUM(D18:N18)</f>
        <v>0</v>
      </c>
      <c r="Q18" s="82"/>
    </row>
    <row r="19" spans="1:17" ht="15.75" hidden="1">
      <c r="A19" s="246" t="s">
        <v>48</v>
      </c>
      <c r="B19" s="60"/>
      <c r="C19" s="61"/>
      <c r="D19" s="240"/>
      <c r="E19" s="234"/>
      <c r="F19" s="234"/>
      <c r="G19" s="234"/>
      <c r="H19" s="240"/>
      <c r="I19" s="234"/>
      <c r="J19" s="240"/>
      <c r="K19" s="234"/>
      <c r="L19" s="240"/>
      <c r="M19" s="234"/>
      <c r="N19" s="240"/>
      <c r="O19" s="234"/>
      <c r="P19" s="241">
        <f>SUM(D19:N19)</f>
        <v>0</v>
      </c>
      <c r="Q19" s="82"/>
    </row>
    <row r="20" spans="1:17" ht="15.75" hidden="1">
      <c r="A20" s="246" t="s">
        <v>103</v>
      </c>
      <c r="B20" s="60"/>
      <c r="C20" s="61"/>
      <c r="D20" s="234">
        <f>SUM(D16:D19)</f>
        <v>0</v>
      </c>
      <c r="E20" s="234"/>
      <c r="F20" s="234"/>
      <c r="G20" s="234"/>
      <c r="H20" s="234">
        <f>SUM(H16:H19)</f>
        <v>0</v>
      </c>
      <c r="I20" s="234"/>
      <c r="J20" s="234">
        <f>SUM(J16:J19)</f>
        <v>0</v>
      </c>
      <c r="K20" s="234"/>
      <c r="L20" s="234">
        <f>SUM(L16:L19)</f>
        <v>0</v>
      </c>
      <c r="M20" s="234"/>
      <c r="N20" s="234">
        <f>SUM(N16:N19)</f>
        <v>0</v>
      </c>
      <c r="O20" s="234"/>
      <c r="P20" s="238">
        <f>SUM(P17:P19)</f>
        <v>0</v>
      </c>
      <c r="Q20" s="82"/>
    </row>
    <row r="21" spans="1:17" ht="7.5" hidden="1" customHeight="1">
      <c r="A21" s="246"/>
      <c r="B21" s="60"/>
      <c r="C21" s="61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8"/>
      <c r="Q21" s="82"/>
    </row>
    <row r="22" spans="1:17" ht="15.75">
      <c r="A22" s="247" t="s">
        <v>141</v>
      </c>
      <c r="B22" s="60"/>
      <c r="C22" s="61"/>
      <c r="D22" s="234"/>
      <c r="E22" s="234"/>
      <c r="F22" s="234"/>
      <c r="G22" s="234"/>
      <c r="H22" s="234"/>
      <c r="I22" s="234"/>
      <c r="J22" s="234"/>
      <c r="K22" s="234"/>
      <c r="L22" s="234">
        <v>-392</v>
      </c>
      <c r="M22" s="234"/>
      <c r="N22" s="234">
        <v>392</v>
      </c>
      <c r="O22" s="234"/>
      <c r="P22" s="238">
        <f>SUM(D22:N22)</f>
        <v>0</v>
      </c>
      <c r="Q22" s="82"/>
    </row>
    <row r="23" spans="1:17" ht="30" hidden="1">
      <c r="A23" s="246" t="s">
        <v>105</v>
      </c>
      <c r="B23" s="60"/>
      <c r="C23" s="61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8">
        <f>SUM(D23:N23)</f>
        <v>0</v>
      </c>
    </row>
    <row r="24" spans="1:17" ht="23.25" customHeight="1" thickBot="1">
      <c r="A24" s="245" t="s">
        <v>147</v>
      </c>
      <c r="B24" s="58"/>
      <c r="C24" s="59"/>
      <c r="D24" s="236">
        <f>SUM(D11+D15+D20+D22+D23)</f>
        <v>5560</v>
      </c>
      <c r="E24" s="237"/>
      <c r="F24" s="236">
        <f>SUM(F11:F23)</f>
        <v>0</v>
      </c>
      <c r="G24" s="237"/>
      <c r="H24" s="236">
        <f>SUM(H11+H15+H20+H22+H23)</f>
        <v>207</v>
      </c>
      <c r="I24" s="235"/>
      <c r="J24" s="236">
        <f>SUM(J11+J15+J20+J22+J23)</f>
        <v>-86</v>
      </c>
      <c r="K24" s="235"/>
      <c r="L24" s="236">
        <f>SUM(L11+L15+L20+L22+L23)</f>
        <v>-3052</v>
      </c>
      <c r="M24" s="237"/>
      <c r="N24" s="236">
        <f>SUM(N11+N15+N20+N22+N23)</f>
        <v>7</v>
      </c>
      <c r="O24" s="237"/>
      <c r="P24" s="236">
        <f>SUM(P11+P15+P20+P22+P23)</f>
        <v>2636</v>
      </c>
    </row>
    <row r="25" spans="1:17" ht="16.5" thickTop="1">
      <c r="A25" s="246"/>
      <c r="B25" s="62"/>
      <c r="C25" s="63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242"/>
      <c r="Q25" s="32"/>
    </row>
    <row r="26" spans="1:17" ht="23.25" customHeight="1" thickBot="1">
      <c r="A26" s="245" t="s">
        <v>148</v>
      </c>
      <c r="B26" s="58"/>
      <c r="C26" s="59"/>
      <c r="D26" s="236">
        <f>SUM(D24)</f>
        <v>5560</v>
      </c>
      <c r="E26" s="237"/>
      <c r="F26" s="236">
        <f>SUM(F24)</f>
        <v>0</v>
      </c>
      <c r="G26" s="237"/>
      <c r="H26" s="236">
        <f>SUM(H24)</f>
        <v>207</v>
      </c>
      <c r="I26" s="235"/>
      <c r="J26" s="236">
        <f>SUM(J24)</f>
        <v>-86</v>
      </c>
      <c r="K26" s="235"/>
      <c r="L26" s="236">
        <f>SUM(L24)</f>
        <v>-3052</v>
      </c>
      <c r="M26" s="237"/>
      <c r="N26" s="236">
        <f>SUM(N24)</f>
        <v>7</v>
      </c>
      <c r="O26" s="237"/>
      <c r="P26" s="236">
        <f>SUM(P24)</f>
        <v>2636</v>
      </c>
    </row>
    <row r="27" spans="1:17" ht="16.5" thickTop="1">
      <c r="A27" s="247" t="s">
        <v>101</v>
      </c>
      <c r="B27" s="60"/>
      <c r="C27" s="61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N27" s="234">
        <v>-3337</v>
      </c>
      <c r="O27" s="234"/>
      <c r="P27" s="238">
        <f>SUM(D27:N27)</f>
        <v>-3337</v>
      </c>
      <c r="Q27" s="82"/>
    </row>
    <row r="28" spans="1:17" ht="26.25" customHeight="1">
      <c r="A28" s="246" t="s">
        <v>143</v>
      </c>
      <c r="B28" s="60"/>
      <c r="C28" s="61"/>
      <c r="D28" s="234"/>
      <c r="E28" s="234"/>
      <c r="F28" s="234"/>
      <c r="G28" s="234"/>
      <c r="H28" s="234"/>
      <c r="I28" s="234"/>
      <c r="J28" s="234">
        <v>-14</v>
      </c>
      <c r="K28" s="234"/>
      <c r="L28" s="234">
        <v>0</v>
      </c>
      <c r="M28" s="234"/>
      <c r="N28" s="234">
        <v>0</v>
      </c>
      <c r="O28" s="234"/>
      <c r="P28" s="238">
        <f>SUM(D28:N28)</f>
        <v>-14</v>
      </c>
    </row>
    <row r="29" spans="1:17" ht="15.75">
      <c r="A29" s="246" t="s">
        <v>20</v>
      </c>
      <c r="B29" s="60"/>
      <c r="C29" s="61"/>
      <c r="D29" s="234"/>
      <c r="E29" s="234"/>
      <c r="F29" s="234"/>
      <c r="G29" s="234"/>
      <c r="H29" s="234"/>
      <c r="I29" s="234"/>
      <c r="J29" s="239">
        <f>SUM(J27:J28)</f>
        <v>-14</v>
      </c>
      <c r="K29" s="234"/>
      <c r="L29" s="239">
        <f>SUM(L27:L28)</f>
        <v>0</v>
      </c>
      <c r="M29" s="234"/>
      <c r="N29" s="239">
        <f>SUM(N27:N28)</f>
        <v>-3337</v>
      </c>
      <c r="O29" s="234"/>
      <c r="P29" s="239">
        <f>SUM(P27:P28)</f>
        <v>-3351</v>
      </c>
    </row>
    <row r="30" spans="1:17" ht="7.5" customHeight="1">
      <c r="A30" s="246"/>
      <c r="B30" s="60"/>
      <c r="C30" s="61"/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8"/>
    </row>
    <row r="31" spans="1:17" ht="15.75" hidden="1">
      <c r="A31" s="246" t="s">
        <v>104</v>
      </c>
      <c r="B31" s="60"/>
      <c r="C31" s="61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8">
        <f>SUM(D31:N31)</f>
        <v>0</v>
      </c>
    </row>
    <row r="32" spans="1:17" ht="15.75" hidden="1">
      <c r="A32" s="247" t="s">
        <v>106</v>
      </c>
      <c r="B32" s="60"/>
      <c r="C32" s="61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8">
        <f>SUM(D32:N32)</f>
        <v>0</v>
      </c>
      <c r="Q32" s="82"/>
    </row>
    <row r="33" spans="1:17" ht="15.75" hidden="1">
      <c r="A33" s="246" t="s">
        <v>48</v>
      </c>
      <c r="B33" s="60"/>
      <c r="C33" s="61"/>
      <c r="D33" s="240"/>
      <c r="E33" s="234"/>
      <c r="F33" s="234"/>
      <c r="G33" s="234"/>
      <c r="H33" s="240"/>
      <c r="I33" s="234"/>
      <c r="J33" s="240"/>
      <c r="K33" s="234"/>
      <c r="L33" s="240"/>
      <c r="M33" s="234"/>
      <c r="N33" s="240"/>
      <c r="O33" s="234"/>
      <c r="P33" s="241">
        <f>SUM(D33:N33)</f>
        <v>0</v>
      </c>
      <c r="Q33" s="82"/>
    </row>
    <row r="34" spans="1:17" ht="15.75" hidden="1">
      <c r="A34" s="246" t="s">
        <v>103</v>
      </c>
      <c r="B34" s="60"/>
      <c r="C34" s="61"/>
      <c r="D34" s="234">
        <f>SUM(D30:D33)</f>
        <v>0</v>
      </c>
      <c r="E34" s="234"/>
      <c r="F34" s="234"/>
      <c r="G34" s="234"/>
      <c r="H34" s="234">
        <f>SUM(H30:H33)</f>
        <v>0</v>
      </c>
      <c r="I34" s="234"/>
      <c r="J34" s="234">
        <f>SUM(J30:J33)</f>
        <v>0</v>
      </c>
      <c r="K34" s="234"/>
      <c r="L34" s="234">
        <f>SUM(L30:L33)</f>
        <v>0</v>
      </c>
      <c r="M34" s="234"/>
      <c r="N34" s="234">
        <f>SUM(N30:N33)</f>
        <v>0</v>
      </c>
      <c r="O34" s="234"/>
      <c r="P34" s="238">
        <f>SUM(P31:P33)</f>
        <v>0</v>
      </c>
      <c r="Q34" s="82"/>
    </row>
    <row r="35" spans="1:17" ht="7.5" hidden="1" customHeight="1">
      <c r="A35" s="246"/>
      <c r="B35" s="60"/>
      <c r="C35" s="61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8"/>
      <c r="Q35" s="82"/>
    </row>
    <row r="36" spans="1:17" ht="15.75">
      <c r="A36" s="247" t="s">
        <v>141</v>
      </c>
      <c r="B36" s="60"/>
      <c r="C36" s="61"/>
      <c r="D36" s="234"/>
      <c r="E36" s="234"/>
      <c r="F36" s="234"/>
      <c r="G36" s="234"/>
      <c r="H36" s="234"/>
      <c r="I36" s="234"/>
      <c r="J36" s="234"/>
      <c r="K36" s="234"/>
      <c r="L36" s="234">
        <v>7</v>
      </c>
      <c r="M36" s="234"/>
      <c r="N36" s="234">
        <v>-7</v>
      </c>
      <c r="O36" s="234"/>
      <c r="P36" s="238">
        <f>SUM(D36:N36)</f>
        <v>0</v>
      </c>
      <c r="Q36" s="82"/>
    </row>
    <row r="37" spans="1:17" ht="30" hidden="1">
      <c r="A37" s="246" t="s">
        <v>105</v>
      </c>
      <c r="B37" s="60"/>
      <c r="C37" s="61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8">
        <f>SUM(D37:N37)</f>
        <v>0</v>
      </c>
    </row>
    <row r="38" spans="1:17" ht="23.25" customHeight="1" thickBot="1">
      <c r="A38" s="245" t="s">
        <v>155</v>
      </c>
      <c r="B38" s="84">
        <v>19</v>
      </c>
      <c r="C38" s="59"/>
      <c r="D38" s="236">
        <f>SUM(D26+D29+D34+D36+D37)</f>
        <v>5560</v>
      </c>
      <c r="E38" s="237"/>
      <c r="F38" s="236">
        <f>SUM(F26:F37)</f>
        <v>0</v>
      </c>
      <c r="G38" s="237"/>
      <c r="H38" s="236">
        <f>SUM(H26+H29+H34+H36+H37)</f>
        <v>207</v>
      </c>
      <c r="I38" s="235"/>
      <c r="J38" s="236">
        <f>SUM(J26+J29+J34+J36+J37)</f>
        <v>-100</v>
      </c>
      <c r="K38" s="235"/>
      <c r="L38" s="236">
        <f>SUM(L26+L29+L34+L36+L37)</f>
        <v>-3045</v>
      </c>
      <c r="M38" s="237"/>
      <c r="N38" s="236">
        <f>SUM(N26+N29+N34+N36+N37)</f>
        <v>-3337</v>
      </c>
      <c r="O38" s="237"/>
      <c r="P38" s="236">
        <f>SUM(P26+P29+P34+P36+P37)</f>
        <v>-715</v>
      </c>
    </row>
    <row r="39" spans="1:17" ht="23.25" customHeight="1" thickTop="1">
      <c r="A39" s="189"/>
      <c r="B39" s="58"/>
      <c r="C39" s="59"/>
      <c r="D39" s="237"/>
      <c r="E39" s="237"/>
      <c r="F39" s="237"/>
      <c r="G39" s="237"/>
      <c r="H39" s="237"/>
      <c r="I39" s="235"/>
      <c r="J39" s="237"/>
      <c r="K39" s="235"/>
      <c r="L39" s="237"/>
      <c r="M39" s="237"/>
      <c r="N39" s="237"/>
      <c r="O39" s="237"/>
      <c r="P39" s="243"/>
    </row>
    <row r="40" spans="1:17" s="1" customFormat="1" ht="24" customHeight="1">
      <c r="A40" s="284" t="s">
        <v>171</v>
      </c>
      <c r="B40" s="284"/>
      <c r="C40" s="284"/>
      <c r="D40" s="284"/>
      <c r="E40" s="284"/>
      <c r="F40" s="284"/>
      <c r="G40" s="284"/>
      <c r="H40" s="284"/>
      <c r="I40" s="284"/>
      <c r="J40" s="284"/>
      <c r="K40" s="284"/>
      <c r="L40" s="284"/>
      <c r="M40" s="284"/>
      <c r="N40" s="284"/>
      <c r="O40" s="284"/>
      <c r="P40" s="284"/>
    </row>
    <row r="41" spans="1:17" s="1" customFormat="1" ht="19.5" customHeight="1">
      <c r="A41" s="28"/>
      <c r="C41" s="27"/>
      <c r="D41" s="27"/>
      <c r="E41" s="47"/>
      <c r="F41" s="47"/>
      <c r="G41" s="47"/>
      <c r="H41" s="44"/>
    </row>
    <row r="42" spans="1:17" s="72" customFormat="1" ht="19.5" customHeight="1">
      <c r="A42" s="249" t="s">
        <v>168</v>
      </c>
      <c r="B42" s="141"/>
      <c r="C42" s="74"/>
      <c r="D42" s="75"/>
      <c r="E42" s="76"/>
      <c r="F42" s="76"/>
    </row>
    <row r="43" spans="1:17" s="87" customFormat="1" ht="7.5" customHeight="1">
      <c r="A43" s="68"/>
      <c r="B43" s="113"/>
      <c r="C43" s="88"/>
      <c r="D43" s="85"/>
      <c r="E43" s="76"/>
      <c r="F43" s="76"/>
    </row>
    <row r="44" spans="1:17" s="72" customFormat="1">
      <c r="A44" s="73" t="s">
        <v>132</v>
      </c>
      <c r="B44" s="141"/>
      <c r="C44" s="74"/>
      <c r="D44" s="75"/>
      <c r="F44" s="87"/>
    </row>
    <row r="45" spans="1:17" s="72" customFormat="1">
      <c r="A45" s="73" t="s">
        <v>149</v>
      </c>
      <c r="B45" s="141"/>
      <c r="C45" s="74"/>
      <c r="D45" s="75"/>
      <c r="F45" s="87"/>
    </row>
    <row r="46" spans="1:17" s="72" customFormat="1" ht="9.9499999999999993" customHeight="1">
      <c r="A46" s="73"/>
      <c r="B46" s="141"/>
      <c r="C46" s="74"/>
      <c r="D46" s="75"/>
      <c r="F46" s="87"/>
    </row>
    <row r="47" spans="1:17" s="72" customFormat="1">
      <c r="A47" s="73" t="s">
        <v>33</v>
      </c>
      <c r="B47" s="141"/>
      <c r="C47" s="74"/>
      <c r="D47" s="75"/>
      <c r="F47" s="87"/>
    </row>
    <row r="48" spans="1:17" s="72" customFormat="1">
      <c r="A48" s="73" t="s">
        <v>133</v>
      </c>
      <c r="B48" s="141"/>
      <c r="C48" s="74"/>
      <c r="D48" s="75"/>
      <c r="F48" s="85"/>
    </row>
    <row r="49" spans="1:7" s="72" customFormat="1" ht="15" customHeight="1">
      <c r="B49" s="141"/>
      <c r="C49" s="74"/>
      <c r="D49" s="75"/>
      <c r="E49" s="74"/>
      <c r="F49" s="85"/>
    </row>
    <row r="50" spans="1:7" s="72" customFormat="1">
      <c r="A50" s="276" t="s">
        <v>159</v>
      </c>
      <c r="B50" s="276"/>
      <c r="C50" s="277"/>
      <c r="D50" s="278"/>
      <c r="F50" s="85"/>
    </row>
    <row r="51" spans="1:7" s="72" customFormat="1">
      <c r="A51" s="280" t="s">
        <v>160</v>
      </c>
      <c r="B51" s="276"/>
      <c r="C51" s="277"/>
      <c r="D51" s="278"/>
      <c r="F51" s="85"/>
    </row>
    <row r="52" spans="1:7" s="72" customFormat="1">
      <c r="A52" s="280" t="s">
        <v>161</v>
      </c>
      <c r="B52" s="276"/>
      <c r="C52" s="277"/>
      <c r="D52" s="278"/>
      <c r="F52" s="85"/>
    </row>
    <row r="53" spans="1:7" s="72" customFormat="1">
      <c r="A53" s="280"/>
      <c r="B53" s="276"/>
      <c r="C53" s="281"/>
      <c r="D53" s="278"/>
      <c r="F53" s="85"/>
    </row>
    <row r="54" spans="1:7" s="72" customFormat="1">
      <c r="A54" s="280" t="s">
        <v>162</v>
      </c>
      <c r="B54" s="282" t="s">
        <v>163</v>
      </c>
      <c r="C54" s="282"/>
      <c r="D54" s="282"/>
      <c r="F54" s="85"/>
    </row>
    <row r="55" spans="1:7">
      <c r="A55" s="280" t="s">
        <v>164</v>
      </c>
      <c r="B55" s="283" t="s">
        <v>164</v>
      </c>
      <c r="C55" s="283"/>
      <c r="D55" s="283"/>
      <c r="E55" s="30"/>
      <c r="F55" s="30"/>
      <c r="G55" s="30"/>
    </row>
    <row r="56" spans="1:7">
      <c r="C56" s="30"/>
      <c r="D56" s="30"/>
      <c r="E56" s="30"/>
      <c r="F56" s="30"/>
      <c r="G56" s="30"/>
    </row>
    <row r="57" spans="1:7">
      <c r="C57" s="30"/>
      <c r="D57" s="30"/>
      <c r="E57" s="30"/>
      <c r="F57" s="30"/>
      <c r="G57" s="30"/>
    </row>
    <row r="58" spans="1:7">
      <c r="C58" s="30"/>
      <c r="D58" s="30"/>
      <c r="E58" s="30"/>
      <c r="F58" s="30"/>
      <c r="G58" s="30"/>
    </row>
    <row r="59" spans="1:7">
      <c r="C59" s="30"/>
      <c r="D59" s="30"/>
      <c r="E59" s="30"/>
      <c r="F59" s="30"/>
      <c r="G59" s="30"/>
    </row>
    <row r="60" spans="1:7">
      <c r="C60" s="30"/>
      <c r="D60" s="30"/>
      <c r="E60" s="30"/>
      <c r="F60" s="30"/>
      <c r="G60" s="30"/>
    </row>
    <row r="61" spans="1:7">
      <c r="C61" s="30"/>
      <c r="D61" s="30"/>
      <c r="E61" s="30"/>
      <c r="F61" s="30"/>
      <c r="G61" s="30"/>
    </row>
    <row r="62" spans="1:7">
      <c r="C62" s="30"/>
      <c r="D62" s="30"/>
      <c r="E62" s="30"/>
      <c r="F62" s="30"/>
      <c r="G62" s="30"/>
    </row>
    <row r="63" spans="1:7">
      <c r="C63" s="30"/>
      <c r="D63" s="30"/>
      <c r="E63" s="30"/>
      <c r="F63" s="30"/>
      <c r="G63" s="30"/>
    </row>
    <row r="64" spans="1:7">
      <c r="C64" s="30"/>
      <c r="D64" s="30"/>
      <c r="E64" s="30"/>
      <c r="F64" s="30"/>
      <c r="G64" s="30"/>
    </row>
  </sheetData>
  <mergeCells count="12">
    <mergeCell ref="B55:D55"/>
    <mergeCell ref="H6:H7"/>
    <mergeCell ref="J6:J7"/>
    <mergeCell ref="L6:L7"/>
    <mergeCell ref="N6:N7"/>
    <mergeCell ref="P6:P7"/>
    <mergeCell ref="A40:P40"/>
    <mergeCell ref="A1:P1"/>
    <mergeCell ref="A3:P3"/>
    <mergeCell ref="A5:P5"/>
    <mergeCell ref="D6:D7"/>
    <mergeCell ref="F6:F7"/>
  </mergeCells>
  <printOptions horizontalCentered="1"/>
  <pageMargins left="0.39370078740157483" right="0" top="0.86614173228346458" bottom="0.74803149606299213" header="0.51181102362204722" footer="0.51181102362204722"/>
  <pageSetup paperSize="9" scale="69" firstPageNumber="4" orientation="landscape" blackAndWhite="1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0"/>
  <sheetViews>
    <sheetView showGridLines="0" tabSelected="1" topLeftCell="A2" zoomScaleNormal="100" workbookViewId="0">
      <selection activeCell="E9" sqref="E9:E12"/>
    </sheetView>
  </sheetViews>
  <sheetFormatPr defaultColWidth="0" defaultRowHeight="15"/>
  <cols>
    <col min="1" max="1" width="4.42578125" style="72" customWidth="1"/>
    <col min="2" max="2" width="53.85546875" style="209" customWidth="1"/>
    <col min="3" max="3" width="9.5703125" style="16" customWidth="1"/>
    <col min="4" max="4" width="1.7109375" style="16" customWidth="1"/>
    <col min="5" max="5" width="13.140625" style="17" customWidth="1"/>
    <col min="6" max="6" width="1.7109375" style="11" customWidth="1"/>
    <col min="7" max="7" width="12.42578125" style="17" customWidth="1"/>
    <col min="8" max="8" width="1.5703125" style="11" customWidth="1"/>
    <col min="9" max="9" width="8.140625" style="5" customWidth="1"/>
    <col min="10" max="10" width="23.85546875" style="10" hidden="1" customWidth="1"/>
    <col min="11" max="11" width="10.5703125" style="10" hidden="1" customWidth="1"/>
    <col min="12" max="12" width="13.28515625" style="10" hidden="1" customWidth="1"/>
    <col min="13" max="14" width="9.140625" style="10" hidden="1" customWidth="1"/>
    <col min="15" max="16384" width="7.85546875" style="10" hidden="1"/>
  </cols>
  <sheetData>
    <row r="1" spans="1:14" s="72" customFormat="1">
      <c r="B1" s="285" t="s">
        <v>131</v>
      </c>
      <c r="C1" s="286"/>
      <c r="D1" s="286"/>
      <c r="E1" s="286"/>
      <c r="F1" s="286"/>
      <c r="G1" s="286"/>
    </row>
    <row r="2" spans="1:14" s="35" customFormat="1">
      <c r="A2" s="72"/>
      <c r="B2" s="48"/>
      <c r="C2" s="190"/>
      <c r="D2" s="191"/>
      <c r="E2" s="191"/>
      <c r="F2" s="191"/>
      <c r="G2" s="192"/>
      <c r="H2" s="192"/>
      <c r="I2" s="34"/>
      <c r="J2" s="193"/>
    </row>
    <row r="3" spans="1:14" s="7" customFormat="1" ht="15.75">
      <c r="A3" s="72"/>
      <c r="B3" s="303" t="s">
        <v>9</v>
      </c>
      <c r="C3" s="304"/>
      <c r="D3" s="304"/>
      <c r="E3" s="304"/>
      <c r="F3" s="304"/>
      <c r="G3" s="304"/>
      <c r="H3" s="194"/>
      <c r="I3" s="6"/>
    </row>
    <row r="4" spans="1:14" s="7" customFormat="1" ht="15.75">
      <c r="A4" s="90"/>
      <c r="B4" s="41" t="s">
        <v>151</v>
      </c>
      <c r="C4" s="195"/>
      <c r="D4" s="196"/>
      <c r="E4" s="196"/>
      <c r="F4" s="196"/>
      <c r="G4" s="197"/>
      <c r="H4" s="194"/>
      <c r="I4" s="6"/>
    </row>
    <row r="5" spans="1:14" s="7" customFormat="1">
      <c r="A5" s="198"/>
      <c r="B5" s="20"/>
      <c r="C5" s="195"/>
      <c r="D5" s="196"/>
      <c r="E5" s="196"/>
      <c r="F5" s="196"/>
      <c r="G5" s="194"/>
      <c r="H5" s="194"/>
      <c r="I5" s="6"/>
    </row>
    <row r="6" spans="1:14" ht="19.5" customHeight="1">
      <c r="A6" s="198"/>
      <c r="B6" s="69" t="s">
        <v>25</v>
      </c>
      <c r="C6" s="199"/>
      <c r="D6" s="200"/>
      <c r="E6" s="305" t="s">
        <v>156</v>
      </c>
      <c r="F6" s="93"/>
      <c r="G6" s="305" t="s">
        <v>145</v>
      </c>
      <c r="H6" s="8"/>
      <c r="I6" s="9"/>
      <c r="J6" s="201"/>
    </row>
    <row r="7" spans="1:14" ht="20.25">
      <c r="B7" s="202"/>
      <c r="C7" s="199"/>
      <c r="D7" s="203"/>
      <c r="E7" s="305"/>
      <c r="F7" s="95"/>
      <c r="G7" s="305"/>
      <c r="H7" s="12"/>
      <c r="I7" s="6"/>
      <c r="J7" s="12"/>
      <c r="K7" s="13" t="e">
        <f>+G7+J7+#REF!</f>
        <v>#REF!</v>
      </c>
      <c r="L7" s="13">
        <f>+G7+J7</f>
        <v>0</v>
      </c>
    </row>
    <row r="8" spans="1:14">
      <c r="B8" s="213" t="s">
        <v>5</v>
      </c>
      <c r="C8" s="11"/>
      <c r="D8" s="11"/>
      <c r="E8" s="210"/>
      <c r="F8" s="214"/>
      <c r="G8" s="210"/>
      <c r="H8" s="12"/>
      <c r="I8" s="6"/>
      <c r="J8" s="12"/>
      <c r="K8" s="13">
        <f>+G8+J8</f>
        <v>0</v>
      </c>
    </row>
    <row r="9" spans="1:14">
      <c r="B9" s="215" t="s">
        <v>1</v>
      </c>
      <c r="C9" s="11"/>
      <c r="D9" s="11"/>
      <c r="E9" s="210">
        <v>4545</v>
      </c>
      <c r="F9" s="214"/>
      <c r="G9" s="210">
        <v>3988</v>
      </c>
      <c r="H9" s="12"/>
      <c r="I9" s="6"/>
      <c r="J9" s="12"/>
      <c r="K9" s="13">
        <f>+G9+J9</f>
        <v>3988</v>
      </c>
      <c r="N9" s="13" t="e">
        <f>+G9+#REF!</f>
        <v>#REF!</v>
      </c>
    </row>
    <row r="10" spans="1:14">
      <c r="B10" s="215" t="s">
        <v>2</v>
      </c>
      <c r="C10" s="11"/>
      <c r="D10" s="11"/>
      <c r="E10" s="210">
        <v>-1443</v>
      </c>
      <c r="F10" s="214"/>
      <c r="G10" s="210">
        <v>-1701</v>
      </c>
      <c r="H10" s="12"/>
      <c r="I10" s="273"/>
      <c r="J10" s="12"/>
      <c r="K10" s="13"/>
      <c r="N10" s="13"/>
    </row>
    <row r="11" spans="1:14">
      <c r="B11" s="215" t="s">
        <v>107</v>
      </c>
      <c r="C11" s="11"/>
      <c r="D11" s="11"/>
      <c r="E11" s="210">
        <v>-2031</v>
      </c>
      <c r="F11" s="214"/>
      <c r="G11" s="210">
        <v>-2100</v>
      </c>
      <c r="H11" s="26"/>
      <c r="I11" s="6"/>
      <c r="J11" s="12"/>
      <c r="K11" s="13"/>
      <c r="N11" s="13"/>
    </row>
    <row r="12" spans="1:14">
      <c r="B12" s="215" t="s">
        <v>112</v>
      </c>
      <c r="C12" s="11"/>
      <c r="D12" s="11"/>
      <c r="E12" s="210">
        <v>-728</v>
      </c>
      <c r="F12" s="214"/>
      <c r="G12" s="210">
        <v>-481</v>
      </c>
      <c r="H12" s="26"/>
      <c r="I12" s="6"/>
      <c r="J12" s="12"/>
      <c r="K12" s="13"/>
      <c r="N12" s="13"/>
    </row>
    <row r="13" spans="1:14" s="15" customFormat="1" hidden="1">
      <c r="A13" s="72"/>
      <c r="B13" s="215" t="s">
        <v>113</v>
      </c>
      <c r="C13" s="14"/>
      <c r="D13" s="14"/>
      <c r="E13" s="210"/>
      <c r="F13" s="214"/>
      <c r="G13" s="210"/>
      <c r="H13" s="26"/>
      <c r="I13" s="5"/>
      <c r="J13" s="12"/>
      <c r="K13" s="13"/>
    </row>
    <row r="14" spans="1:14" s="15" customFormat="1" ht="15.75" customHeight="1">
      <c r="A14" s="72"/>
      <c r="B14" s="215" t="s">
        <v>7</v>
      </c>
      <c r="C14" s="11"/>
      <c r="D14" s="11"/>
      <c r="E14" s="216">
        <v>-123</v>
      </c>
      <c r="F14" s="214"/>
      <c r="G14" s="216">
        <v>-3</v>
      </c>
      <c r="H14" s="12"/>
      <c r="I14" s="5"/>
      <c r="J14" s="12"/>
      <c r="K14" s="13">
        <f>+G14+J14</f>
        <v>-3</v>
      </c>
    </row>
    <row r="15" spans="1:14" hidden="1">
      <c r="B15" s="215" t="s">
        <v>115</v>
      </c>
      <c r="C15" s="14"/>
      <c r="D15" s="14"/>
      <c r="E15" s="210">
        <f>SUM(E9:E14)</f>
        <v>220</v>
      </c>
      <c r="F15" s="214"/>
      <c r="G15" s="210">
        <f>SUM(G9:G14)</f>
        <v>-297</v>
      </c>
      <c r="H15" s="12"/>
      <c r="J15" s="12"/>
      <c r="K15" s="13"/>
    </row>
    <row r="16" spans="1:14" s="15" customFormat="1" ht="15.75" hidden="1" customHeight="1">
      <c r="A16" s="72"/>
      <c r="B16" s="215" t="s">
        <v>114</v>
      </c>
      <c r="C16" s="11"/>
      <c r="D16" s="11"/>
      <c r="E16" s="210">
        <v>0</v>
      </c>
      <c r="F16" s="214"/>
      <c r="G16" s="210">
        <v>0</v>
      </c>
      <c r="H16" s="12"/>
      <c r="I16" s="5"/>
      <c r="J16" s="12"/>
      <c r="K16" s="13">
        <f>+G16+J16</f>
        <v>0</v>
      </c>
    </row>
    <row r="17" spans="1:11">
      <c r="B17" s="213" t="s">
        <v>108</v>
      </c>
      <c r="C17" s="217"/>
      <c r="D17" s="14"/>
      <c r="E17" s="272">
        <f>SUM(E15:E16)</f>
        <v>220</v>
      </c>
      <c r="F17" s="218"/>
      <c r="G17" s="272">
        <f>SUM(G15:G16)</f>
        <v>-297</v>
      </c>
      <c r="H17" s="12"/>
      <c r="J17" s="12"/>
      <c r="K17" s="13"/>
    </row>
    <row r="18" spans="1:11">
      <c r="B18" s="215"/>
      <c r="C18" s="11"/>
      <c r="D18" s="11"/>
      <c r="E18" s="210"/>
      <c r="F18" s="214"/>
      <c r="G18" s="210"/>
      <c r="H18" s="12"/>
      <c r="J18" s="12"/>
      <c r="K18" s="13"/>
    </row>
    <row r="19" spans="1:11">
      <c r="B19" s="213" t="s">
        <v>6</v>
      </c>
      <c r="C19" s="11"/>
      <c r="D19" s="11"/>
      <c r="E19" s="210"/>
      <c r="F19" s="214"/>
      <c r="G19" s="210"/>
      <c r="H19" s="12"/>
      <c r="J19" s="12"/>
      <c r="K19" s="13"/>
    </row>
    <row r="20" spans="1:11" ht="20.25" customHeight="1">
      <c r="B20" s="266" t="s">
        <v>109</v>
      </c>
      <c r="C20" s="11"/>
      <c r="D20" s="11"/>
      <c r="E20" s="210">
        <v>-53</v>
      </c>
      <c r="F20" s="214"/>
      <c r="G20" s="219">
        <v>-796</v>
      </c>
      <c r="H20" s="12"/>
      <c r="J20" s="12"/>
      <c r="K20" s="13"/>
    </row>
    <row r="21" spans="1:11" ht="30" hidden="1">
      <c r="B21" s="215" t="s">
        <v>116</v>
      </c>
      <c r="C21" s="11"/>
      <c r="D21" s="11"/>
      <c r="E21" s="210"/>
      <c r="F21" s="214"/>
      <c r="G21" s="219"/>
      <c r="H21" s="12"/>
      <c r="J21" s="12"/>
      <c r="K21" s="13"/>
    </row>
    <row r="22" spans="1:11" hidden="1">
      <c r="B22" s="215" t="s">
        <v>117</v>
      </c>
      <c r="C22" s="11"/>
      <c r="D22" s="11"/>
      <c r="E22" s="210"/>
      <c r="F22" s="214"/>
      <c r="G22" s="219"/>
      <c r="H22" s="12"/>
      <c r="J22" s="12"/>
      <c r="K22" s="13"/>
    </row>
    <row r="23" spans="1:11" hidden="1">
      <c r="B23" s="215" t="s">
        <v>118</v>
      </c>
      <c r="C23" s="11"/>
      <c r="D23" s="11"/>
      <c r="E23" s="210"/>
      <c r="F23" s="214"/>
      <c r="G23" s="219"/>
      <c r="H23" s="12"/>
      <c r="J23" s="12"/>
      <c r="K23" s="13"/>
    </row>
    <row r="24" spans="1:11" hidden="1">
      <c r="B24" s="215" t="s">
        <v>119</v>
      </c>
      <c r="C24" s="11"/>
      <c r="D24" s="11"/>
      <c r="E24" s="210"/>
      <c r="F24" s="214"/>
      <c r="G24" s="219"/>
      <c r="H24" s="12"/>
      <c r="J24" s="12"/>
      <c r="K24" s="13"/>
    </row>
    <row r="25" spans="1:11" hidden="1">
      <c r="B25" s="215" t="s">
        <v>120</v>
      </c>
      <c r="C25" s="11"/>
      <c r="D25" s="11"/>
      <c r="E25" s="210"/>
      <c r="F25" s="214"/>
      <c r="G25" s="219">
        <v>0</v>
      </c>
      <c r="H25" s="12"/>
      <c r="J25" s="12"/>
      <c r="K25" s="13"/>
    </row>
    <row r="26" spans="1:11" hidden="1">
      <c r="B26" s="215" t="s">
        <v>124</v>
      </c>
      <c r="C26" s="11"/>
      <c r="D26" s="11"/>
      <c r="E26" s="210"/>
      <c r="F26" s="214"/>
      <c r="G26" s="219"/>
      <c r="H26" s="12"/>
      <c r="J26" s="12"/>
      <c r="K26" s="13"/>
    </row>
    <row r="27" spans="1:11" hidden="1">
      <c r="B27" s="215" t="s">
        <v>121</v>
      </c>
      <c r="C27" s="11"/>
      <c r="D27" s="11"/>
      <c r="E27" s="210"/>
      <c r="F27" s="214"/>
      <c r="G27" s="210"/>
      <c r="H27" s="12"/>
      <c r="J27" s="12"/>
      <c r="K27" s="13"/>
    </row>
    <row r="28" spans="1:11" ht="16.5" customHeight="1">
      <c r="B28" s="213" t="s">
        <v>110</v>
      </c>
      <c r="C28" s="213"/>
      <c r="D28" s="11"/>
      <c r="E28" s="272">
        <f>SUM(E20:E27)</f>
        <v>-53</v>
      </c>
      <c r="F28" s="218"/>
      <c r="G28" s="272">
        <f>SUM(G20:G27)</f>
        <v>-796</v>
      </c>
      <c r="H28" s="12"/>
      <c r="J28" s="12"/>
      <c r="K28" s="13"/>
    </row>
    <row r="29" spans="1:11">
      <c r="B29" s="215"/>
      <c r="C29" s="11"/>
      <c r="D29" s="11"/>
      <c r="E29" s="210"/>
      <c r="F29" s="214"/>
      <c r="G29" s="210"/>
      <c r="H29" s="12"/>
      <c r="J29" s="12"/>
      <c r="K29" s="13"/>
    </row>
    <row r="30" spans="1:11">
      <c r="A30" s="87"/>
      <c r="B30" s="213" t="s">
        <v>8</v>
      </c>
      <c r="C30" s="11"/>
      <c r="D30" s="11"/>
      <c r="E30" s="210"/>
      <c r="F30" s="214"/>
      <c r="G30" s="210"/>
      <c r="H30" s="12"/>
      <c r="J30" s="12"/>
      <c r="K30" s="13"/>
    </row>
    <row r="31" spans="1:11">
      <c r="B31" s="215" t="s">
        <v>122</v>
      </c>
      <c r="C31" s="11"/>
      <c r="D31" s="11"/>
      <c r="E31" s="210">
        <v>140</v>
      </c>
      <c r="F31" s="214"/>
      <c r="G31" s="219">
        <v>890</v>
      </c>
      <c r="H31" s="12"/>
      <c r="J31" s="12"/>
      <c r="K31" s="13"/>
    </row>
    <row r="32" spans="1:11">
      <c r="B32" s="215" t="s">
        <v>123</v>
      </c>
      <c r="C32" s="11"/>
      <c r="D32" s="11"/>
      <c r="E32" s="210">
        <v>-183</v>
      </c>
      <c r="F32" s="214"/>
      <c r="G32" s="210"/>
      <c r="H32" s="12"/>
      <c r="J32" s="12"/>
      <c r="K32" s="13"/>
    </row>
    <row r="33" spans="1:11" ht="6.75" hidden="1" customHeight="1">
      <c r="B33" s="215" t="s">
        <v>125</v>
      </c>
      <c r="C33" s="11"/>
      <c r="D33" s="11"/>
      <c r="E33" s="210"/>
      <c r="F33" s="214"/>
      <c r="G33" s="210"/>
      <c r="H33" s="12"/>
      <c r="J33" s="12"/>
      <c r="K33" s="13"/>
    </row>
    <row r="34" spans="1:11">
      <c r="B34" s="215" t="s">
        <v>150</v>
      </c>
      <c r="C34" s="11"/>
      <c r="D34" s="11"/>
      <c r="E34" s="210">
        <v>-9</v>
      </c>
      <c r="F34" s="214"/>
      <c r="G34" s="210"/>
      <c r="H34" s="12"/>
      <c r="J34" s="12"/>
      <c r="K34" s="13"/>
    </row>
    <row r="35" spans="1:11" s="15" customFormat="1" ht="2.25" hidden="1" customHeight="1">
      <c r="A35" s="72"/>
      <c r="B35" s="215" t="s">
        <v>126</v>
      </c>
      <c r="C35" s="11"/>
      <c r="D35" s="11"/>
      <c r="E35" s="210"/>
      <c r="F35" s="214"/>
      <c r="G35" s="210"/>
      <c r="H35" s="204"/>
      <c r="I35" s="6"/>
    </row>
    <row r="36" spans="1:11">
      <c r="B36" s="213" t="s">
        <v>111</v>
      </c>
      <c r="C36" s="217"/>
      <c r="D36" s="11"/>
      <c r="E36" s="272">
        <f>SUM(E31:E35)</f>
        <v>-52</v>
      </c>
      <c r="F36" s="218"/>
      <c r="G36" s="272">
        <f>SUM(G31:G35)</f>
        <v>890</v>
      </c>
    </row>
    <row r="37" spans="1:11">
      <c r="B37" s="215"/>
      <c r="C37" s="11"/>
      <c r="D37" s="11"/>
      <c r="E37" s="210"/>
      <c r="F37" s="214"/>
      <c r="G37" s="210"/>
    </row>
    <row r="38" spans="1:11" ht="29.25" customHeight="1">
      <c r="B38" s="205" t="s">
        <v>127</v>
      </c>
      <c r="C38" s="14"/>
      <c r="D38" s="14"/>
      <c r="E38" s="271">
        <f>SUM(E17,E28,E36)</f>
        <v>115</v>
      </c>
      <c r="F38" s="220"/>
      <c r="G38" s="271">
        <f>SUM(G17,G28,G36)</f>
        <v>-203</v>
      </c>
    </row>
    <row r="39" spans="1:11" s="15" customFormat="1">
      <c r="A39" s="72"/>
      <c r="B39" s="221"/>
      <c r="C39" s="11"/>
      <c r="D39" s="11"/>
      <c r="E39" s="210"/>
      <c r="F39" s="211"/>
      <c r="G39" s="210"/>
      <c r="H39" s="207"/>
      <c r="I39" s="6"/>
    </row>
    <row r="40" spans="1:11" s="209" customFormat="1" ht="18" customHeight="1">
      <c r="A40" s="72"/>
      <c r="B40" s="221" t="s">
        <v>128</v>
      </c>
      <c r="C40" s="222"/>
      <c r="D40" s="11"/>
      <c r="E40" s="210">
        <f>SUM(G42)</f>
        <v>101</v>
      </c>
      <c r="F40" s="210"/>
      <c r="G40" s="210">
        <v>304</v>
      </c>
      <c r="H40" s="11"/>
      <c r="I40" s="208"/>
    </row>
    <row r="41" spans="1:11" s="209" customFormat="1" hidden="1">
      <c r="A41" s="72"/>
      <c r="B41" s="221" t="s">
        <v>130</v>
      </c>
      <c r="C41" s="222"/>
      <c r="D41" s="11"/>
      <c r="E41" s="210">
        <v>0</v>
      </c>
      <c r="F41" s="210"/>
      <c r="G41" s="210">
        <v>0</v>
      </c>
      <c r="H41" s="11"/>
      <c r="I41" s="208"/>
    </row>
    <row r="42" spans="1:11" s="72" customFormat="1" ht="18" customHeight="1" thickBot="1">
      <c r="B42" s="223" t="s">
        <v>129</v>
      </c>
      <c r="C42" s="222" t="s">
        <v>167</v>
      </c>
      <c r="D42" s="11"/>
      <c r="E42" s="224">
        <f>SUM(E38,E40)</f>
        <v>216</v>
      </c>
      <c r="F42" s="218"/>
      <c r="G42" s="224">
        <f>SUM(G38,G40)</f>
        <v>101</v>
      </c>
    </row>
    <row r="43" spans="1:11" s="72" customFormat="1" ht="9.9499999999999993" customHeight="1" thickTop="1">
      <c r="B43" s="206"/>
      <c r="C43" s="11"/>
      <c r="D43" s="11"/>
      <c r="E43" s="210"/>
      <c r="F43" s="211"/>
      <c r="G43" s="210"/>
      <c r="H43" s="89"/>
    </row>
    <row r="44" spans="1:11" s="72" customFormat="1" ht="29.25" customHeight="1">
      <c r="B44" s="306" t="s">
        <v>172</v>
      </c>
      <c r="C44" s="306"/>
      <c r="D44" s="306"/>
      <c r="E44" s="306"/>
      <c r="F44" s="306"/>
      <c r="G44" s="306"/>
      <c r="H44" s="89"/>
    </row>
    <row r="45" spans="1:11" s="72" customFormat="1" ht="19.5" customHeight="1">
      <c r="B45" s="249" t="s">
        <v>168</v>
      </c>
      <c r="C45" s="141"/>
      <c r="D45" s="74"/>
      <c r="E45" s="75"/>
      <c r="F45" s="76"/>
      <c r="G45" s="76"/>
    </row>
    <row r="46" spans="1:11" s="87" customFormat="1" ht="7.5" customHeight="1">
      <c r="B46" s="68"/>
      <c r="C46" s="113"/>
      <c r="D46" s="88"/>
      <c r="E46" s="85"/>
      <c r="F46" s="76"/>
      <c r="G46" s="76"/>
    </row>
    <row r="47" spans="1:11" s="72" customFormat="1">
      <c r="B47" s="73" t="s">
        <v>132</v>
      </c>
      <c r="C47" s="141"/>
      <c r="D47" s="74"/>
      <c r="E47" s="75"/>
      <c r="G47" s="87"/>
    </row>
    <row r="48" spans="1:11" s="72" customFormat="1">
      <c r="B48" s="73" t="s">
        <v>149</v>
      </c>
      <c r="C48" s="141"/>
      <c r="D48" s="74"/>
      <c r="E48" s="75"/>
      <c r="G48" s="87"/>
    </row>
    <row r="49" spans="2:7" s="72" customFormat="1" ht="9.9499999999999993" customHeight="1">
      <c r="B49" s="73"/>
      <c r="C49" s="141"/>
      <c r="D49" s="74"/>
      <c r="E49" s="75"/>
      <c r="G49" s="87"/>
    </row>
    <row r="50" spans="2:7" s="72" customFormat="1">
      <c r="B50" s="73" t="s">
        <v>33</v>
      </c>
      <c r="C50" s="141"/>
      <c r="D50" s="74"/>
      <c r="E50" s="75"/>
      <c r="G50" s="87"/>
    </row>
    <row r="51" spans="2:7" s="72" customFormat="1">
      <c r="B51" s="73" t="s">
        <v>133</v>
      </c>
      <c r="C51" s="141"/>
      <c r="D51" s="74"/>
      <c r="E51" s="75"/>
      <c r="G51" s="85"/>
    </row>
    <row r="52" spans="2:7" s="72" customFormat="1" ht="15" customHeight="1">
      <c r="C52" s="141"/>
      <c r="D52" s="74"/>
      <c r="E52" s="75"/>
      <c r="F52" s="74"/>
      <c r="G52" s="85"/>
    </row>
    <row r="53" spans="2:7" s="72" customFormat="1">
      <c r="B53" s="276" t="s">
        <v>159</v>
      </c>
      <c r="C53" s="276"/>
      <c r="D53" s="277"/>
      <c r="E53" s="278"/>
      <c r="G53" s="85"/>
    </row>
    <row r="54" spans="2:7" s="72" customFormat="1">
      <c r="B54" s="280" t="s">
        <v>160</v>
      </c>
      <c r="C54" s="276"/>
      <c r="D54" s="277"/>
      <c r="E54" s="278"/>
      <c r="G54" s="85"/>
    </row>
    <row r="55" spans="2:7" s="72" customFormat="1">
      <c r="B55" s="280" t="s">
        <v>161</v>
      </c>
      <c r="C55" s="276"/>
      <c r="D55" s="277"/>
      <c r="E55" s="278"/>
      <c r="G55" s="85"/>
    </row>
    <row r="56" spans="2:7" s="72" customFormat="1">
      <c r="B56" s="280"/>
      <c r="C56" s="276"/>
      <c r="D56" s="281"/>
      <c r="E56" s="278"/>
      <c r="G56" s="85"/>
    </row>
    <row r="57" spans="2:7" s="72" customFormat="1">
      <c r="B57" s="280" t="s">
        <v>162</v>
      </c>
      <c r="C57" s="282" t="s">
        <v>163</v>
      </c>
      <c r="D57" s="282"/>
      <c r="E57" s="282"/>
      <c r="G57" s="85"/>
    </row>
    <row r="58" spans="2:7" s="72" customFormat="1">
      <c r="B58" s="280" t="s">
        <v>164</v>
      </c>
      <c r="C58" s="283" t="s">
        <v>164</v>
      </c>
      <c r="D58" s="283"/>
      <c r="E58" s="283"/>
      <c r="G58" s="85"/>
    </row>
    <row r="59" spans="2:7" s="72" customFormat="1">
      <c r="C59" s="141"/>
      <c r="D59" s="74"/>
      <c r="E59" s="75"/>
      <c r="G59" s="85"/>
    </row>
    <row r="60" spans="2:7">
      <c r="B60" s="212"/>
    </row>
  </sheetData>
  <mergeCells count="6">
    <mergeCell ref="C58:E58"/>
    <mergeCell ref="B1:G1"/>
    <mergeCell ref="B3:G3"/>
    <mergeCell ref="E6:E7"/>
    <mergeCell ref="G6:G7"/>
    <mergeCell ref="B44:G44"/>
  </mergeCells>
  <printOptions horizontalCentered="1"/>
  <pageMargins left="0.27559055118110237" right="0" top="0.51181102362204722" bottom="0.11811023622047245" header="0.23622047244094491" footer="0.23622047244094491"/>
  <pageSetup paperSize="9" scale="90" firstPageNumber="3" orientation="portrait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SPL&amp;oCI-2017</vt:lpstr>
      <vt:lpstr>BS-2017</vt:lpstr>
      <vt:lpstr>EQS-2017</vt:lpstr>
      <vt:lpstr>CFS-2017</vt:lpstr>
      <vt:lpstr>'BS-2017'!Print_Area</vt:lpstr>
      <vt:lpstr>'CFS-2017'!Print_Area</vt:lpstr>
      <vt:lpstr>'SPL&amp;oCI-2017'!Print_Area</vt:lpstr>
      <vt:lpstr>'BS-2017'!Print_Titles</vt:lpstr>
      <vt:lpstr>'SPL&amp;oCI-2017'!Print_Titles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S.Paskaleva</dc:creator>
  <cp:lastModifiedBy>Bojanova</cp:lastModifiedBy>
  <cp:lastPrinted>2018-04-13T11:41:05Z</cp:lastPrinted>
  <dcterms:created xsi:type="dcterms:W3CDTF">2003-02-07T14:36:34Z</dcterms:created>
  <dcterms:modified xsi:type="dcterms:W3CDTF">2018-04-13T13:25:23Z</dcterms:modified>
</cp:coreProperties>
</file>