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250" yWindow="285" windowWidth="14430" windowHeight="10920" tabRatio="883" activeTab="4"/>
  </bookViews>
  <sheets>
    <sheet name="Баланс 06" sheetId="1065" r:id="rId1"/>
    <sheet name="Баланс м.06.2016г.МСС" sheetId="1066" r:id="rId2"/>
    <sheet name="ОПР-01-06" sheetId="1062" r:id="rId3"/>
    <sheet name="OPR MSS 06,2016" sheetId="1063" r:id="rId4"/>
    <sheet name="ОПП 06.16г. " sheetId="1067" r:id="rId5"/>
    <sheet name="709 2016г." sheetId="1035" state="hidden" r:id="rId6"/>
    <sheet name="609 2016г." sheetId="1036" state="hidden" r:id="rId7"/>
    <sheet name="799 2016г." sheetId="1037" state="hidden" r:id="rId8"/>
    <sheet name="699 2016г." sheetId="1038" state="hidden" r:id="rId9"/>
    <sheet name="Взем. задължения" sheetId="239" state="hidden" r:id="rId10"/>
  </sheets>
  <definedNames>
    <definedName name="_xlnm.Print_Area" localSheetId="6">'609 2016г.'!$A$1:$F$39</definedName>
    <definedName name="_xlnm.Print_Area" localSheetId="5">'709 2016г.'!$A$1:$F$41</definedName>
    <definedName name="_xlnm.Print_Area" localSheetId="0">'Баланс 06'!$A$1:$I$59</definedName>
    <definedName name="_xlnm.Print_Area" localSheetId="4">'ОПП 06.16г. '!$A$1:$B$54</definedName>
    <definedName name="_xlnm.Print_Area" localSheetId="2">'ОПР-01-06'!$A$1:$H$52</definedName>
  </definedNames>
  <calcPr calcId="145621"/>
</workbook>
</file>

<file path=xl/calcChain.xml><?xml version="1.0" encoding="utf-8"?>
<calcChain xmlns="http://schemas.openxmlformats.org/spreadsheetml/2006/main">
  <c r="B48" i="1067" l="1"/>
  <c r="B37" i="1067"/>
  <c r="B24" i="1067"/>
  <c r="B28" i="1067" s="1"/>
  <c r="C48" i="1067" s="1"/>
  <c r="B13" i="1067"/>
  <c r="C17" i="1066"/>
  <c r="D17" i="1066"/>
  <c r="C24" i="1066"/>
  <c r="D24" i="1066"/>
  <c r="C25" i="1066"/>
  <c r="D25" i="1066"/>
  <c r="C33" i="1066"/>
  <c r="D33" i="1066"/>
  <c r="C39" i="1066"/>
  <c r="D39" i="1066"/>
  <c r="C45" i="1066"/>
  <c r="D45" i="1066"/>
  <c r="C47" i="1066"/>
  <c r="D47" i="1066"/>
  <c r="H12" i="1065"/>
  <c r="I12" i="1065"/>
  <c r="H16" i="1065"/>
  <c r="I16" i="1065"/>
  <c r="C17" i="1065"/>
  <c r="D17" i="1065"/>
  <c r="H20" i="1065"/>
  <c r="I20" i="1065"/>
  <c r="H22" i="1065"/>
  <c r="I22" i="1065"/>
  <c r="C23" i="1065"/>
  <c r="D23" i="1065"/>
  <c r="H26" i="1065"/>
  <c r="I26" i="1065"/>
  <c r="C27" i="1065"/>
  <c r="D27" i="1065"/>
  <c r="H27" i="1065"/>
  <c r="I27" i="1065"/>
  <c r="C31" i="1065"/>
  <c r="D31" i="1065"/>
  <c r="H32" i="1065"/>
  <c r="I32" i="1065"/>
  <c r="H34" i="1065"/>
  <c r="I34" i="1065"/>
  <c r="C36" i="1065"/>
  <c r="D36" i="1065"/>
  <c r="C42" i="1065"/>
  <c r="D42" i="1065"/>
  <c r="H43" i="1065"/>
  <c r="I43" i="1065"/>
  <c r="H46" i="1065"/>
  <c r="I46" i="1065"/>
  <c r="C49" i="1065"/>
  <c r="D49" i="1065"/>
  <c r="C51" i="1065"/>
  <c r="D51" i="1065"/>
  <c r="C52" i="1065"/>
  <c r="D52" i="1065"/>
  <c r="H52" i="1065"/>
  <c r="I52" i="1065"/>
  <c r="C61" i="1065"/>
  <c r="D61" i="1065"/>
  <c r="C17" i="1063"/>
  <c r="D17" i="1063"/>
  <c r="C26" i="1063"/>
  <c r="D26" i="1063"/>
  <c r="C27" i="1063"/>
  <c r="D27" i="1063"/>
  <c r="C31" i="1063"/>
  <c r="D31" i="1063"/>
  <c r="C35" i="1063"/>
  <c r="D35" i="1063"/>
  <c r="G10" i="1062"/>
  <c r="H10" i="1062"/>
  <c r="G15" i="1062"/>
  <c r="H15" i="1062"/>
  <c r="C20" i="1062"/>
  <c r="D20" i="1062"/>
  <c r="G27" i="1062"/>
  <c r="H27" i="1062"/>
  <c r="C28" i="1062"/>
  <c r="D28" i="1062"/>
  <c r="G28" i="1062"/>
  <c r="H28" i="1062"/>
  <c r="C36" i="1062"/>
  <c r="D36" i="1062"/>
  <c r="C38" i="1062"/>
  <c r="G30" i="1062" s="1"/>
  <c r="D38" i="1062"/>
  <c r="H30" i="1062" s="1"/>
  <c r="C39" i="1062"/>
  <c r="D39" i="1062"/>
  <c r="G40" i="1062"/>
  <c r="H40" i="1062"/>
  <c r="C41" i="1062"/>
  <c r="D41" i="1062"/>
  <c r="G41" i="1062"/>
  <c r="H41" i="1062"/>
  <c r="C42" i="1062"/>
  <c r="D42" i="1062"/>
  <c r="C43" i="1062"/>
  <c r="D43" i="1062"/>
  <c r="C46" i="1062"/>
  <c r="D46" i="1062"/>
  <c r="G46" i="1062"/>
  <c r="H46" i="1062"/>
  <c r="C47" i="1062"/>
  <c r="D47" i="1062"/>
  <c r="G47" i="1062"/>
  <c r="H47" i="1062"/>
  <c r="D48" i="1067" l="1"/>
  <c r="F32" i="1036"/>
  <c r="E32" i="1036"/>
  <c r="D32" i="1036"/>
  <c r="C32" i="1036"/>
  <c r="F30" i="1035"/>
  <c r="E30" i="1035"/>
  <c r="D30" i="1035"/>
  <c r="C30" i="1035"/>
  <c r="F22" i="1038" l="1"/>
  <c r="E22" i="1038"/>
  <c r="D22" i="1038"/>
  <c r="C22" i="1038"/>
  <c r="F22" i="1037"/>
  <c r="E22" i="1037"/>
  <c r="D22" i="1037"/>
  <c r="C22" i="1037"/>
</calcChain>
</file>

<file path=xl/sharedStrings.xml><?xml version="1.0" encoding="utf-8"?>
<sst xmlns="http://schemas.openxmlformats.org/spreadsheetml/2006/main" count="488" uniqueCount="330">
  <si>
    <t>ОТЧЕТ</t>
  </si>
  <si>
    <t xml:space="preserve">на "Пристанищен комплекс-Русе" ЕАД </t>
  </si>
  <si>
    <t xml:space="preserve">за </t>
  </si>
  <si>
    <t>Наименование на разходите</t>
  </si>
  <si>
    <t>Сума (хил.лв.)</t>
  </si>
  <si>
    <t>Наименование на приходите</t>
  </si>
  <si>
    <t>текуща година</t>
  </si>
  <si>
    <t>предходна година</t>
  </si>
  <si>
    <t>а</t>
  </si>
  <si>
    <t>А</t>
  </si>
  <si>
    <t>А.</t>
  </si>
  <si>
    <t>Разходи за обичайната дейност</t>
  </si>
  <si>
    <t>Приходи от обичайната дейност</t>
  </si>
  <si>
    <t>І.</t>
  </si>
  <si>
    <t>Разходи по икономически елементи</t>
  </si>
  <si>
    <t>Нетни приходи от продажби на:</t>
  </si>
  <si>
    <t>Разходи за материали</t>
  </si>
  <si>
    <t>Продукция</t>
  </si>
  <si>
    <t>Разходи за външни услуги</t>
  </si>
  <si>
    <t>Стоки</t>
  </si>
  <si>
    <t>Разходи за амортизации</t>
  </si>
  <si>
    <t>Услуги</t>
  </si>
  <si>
    <t>Разходи за възнаграждения</t>
  </si>
  <si>
    <t>Други</t>
  </si>
  <si>
    <t>Разходи за осигуровки</t>
  </si>
  <si>
    <t>Общо за група І:</t>
  </si>
  <si>
    <t>Други разходи</t>
  </si>
  <si>
    <t>ІІ.</t>
  </si>
  <si>
    <t>Приходи от финансирания,</t>
  </si>
  <si>
    <t>в т.ч.</t>
  </si>
  <si>
    <t>в т.ч. от правителството</t>
  </si>
  <si>
    <t xml:space="preserve"> - обезценка на активи</t>
  </si>
  <si>
    <t>ІІІ.</t>
  </si>
  <si>
    <t>Финансови приходи</t>
  </si>
  <si>
    <t xml:space="preserve"> - провизии</t>
  </si>
  <si>
    <t>Приходи от лихви</t>
  </si>
  <si>
    <t>в т.ч. лихви от свързани предприятия</t>
  </si>
  <si>
    <t>Приходи от участия</t>
  </si>
  <si>
    <t xml:space="preserve">ІІ. </t>
  </si>
  <si>
    <t>Суми с корективен характер</t>
  </si>
  <si>
    <t>в т.ч. дивиденти</t>
  </si>
  <si>
    <t>Разходи за придобиване и ликвидация на ДА по стопански начин</t>
  </si>
  <si>
    <t>Положителни разлики от операции с финансови активи и инструменти</t>
  </si>
  <si>
    <t>Изменения на запасите от продукция и незавършено производство</t>
  </si>
  <si>
    <t>Положителни разлики от промяна на валутни курсове</t>
  </si>
  <si>
    <t>Други приходи от финансови операции</t>
  </si>
  <si>
    <t>Други суми с корективен характер</t>
  </si>
  <si>
    <t>Общо за група ІІІ:</t>
  </si>
  <si>
    <t>Общо за група ІІ:</t>
  </si>
  <si>
    <t>Б.</t>
  </si>
  <si>
    <t>Общо приходи от дейността</t>
  </si>
  <si>
    <t>(І + ІІ+ ІІІ)</t>
  </si>
  <si>
    <t>Финансови разходи</t>
  </si>
  <si>
    <t>В.</t>
  </si>
  <si>
    <t>Загуба от обичайната дейност</t>
  </si>
  <si>
    <t>Разходи за лихви</t>
  </si>
  <si>
    <t>в т.ч. лихви към свързани предприятия</t>
  </si>
  <si>
    <t>ІV.</t>
  </si>
  <si>
    <t>Извънредни приходи</t>
  </si>
  <si>
    <t>Отрицателни разлики от операции с финансови активи и инструменти</t>
  </si>
  <si>
    <t>Отрицателни разлики от промяна на валутни курсове</t>
  </si>
  <si>
    <t>Други разходи по финансови операции</t>
  </si>
  <si>
    <t>Общо разходи за дейността</t>
  </si>
  <si>
    <t>(І + ІІ + ІІІ)</t>
  </si>
  <si>
    <t>Печалба от обичайната дейност</t>
  </si>
  <si>
    <t>Извънредни разходи</t>
  </si>
  <si>
    <t>Г.</t>
  </si>
  <si>
    <t>Общо разходи (Б + ІV)</t>
  </si>
  <si>
    <t>Общо приходи (Б + ІV)</t>
  </si>
  <si>
    <t>Д.</t>
  </si>
  <si>
    <t>Счетоводна печалба</t>
  </si>
  <si>
    <t>Счетоводна загуба</t>
  </si>
  <si>
    <t>V.</t>
  </si>
  <si>
    <t>Разходи за данъци</t>
  </si>
  <si>
    <t xml:space="preserve"> - Данъци от печалба</t>
  </si>
  <si>
    <t>Е.</t>
  </si>
  <si>
    <t>Печалба (Д - V)</t>
  </si>
  <si>
    <t>Загуба (Д + V)</t>
  </si>
  <si>
    <t>Всичко (Г + V + Е)</t>
  </si>
  <si>
    <t>Всичко (Г + Е)</t>
  </si>
  <si>
    <t>Съставител:</t>
  </si>
  <si>
    <t>Ръководител:</t>
  </si>
  <si>
    <t xml:space="preserve"> - Други</t>
  </si>
  <si>
    <t>Балансова стойност на продадени активи (без продукция)</t>
  </si>
  <si>
    <t>Задължения към персонала</t>
  </si>
  <si>
    <t>Съдебни и присъдени вземания</t>
  </si>
  <si>
    <t>Данъци за възстановяване</t>
  </si>
  <si>
    <t>Други краткосрочни задължения</t>
  </si>
  <si>
    <t>Изп.Директор:</t>
  </si>
  <si>
    <t>Задължения към доставчици</t>
  </si>
  <si>
    <t xml:space="preserve">"Пристанищен комплекс-Русе" ЕАД </t>
  </si>
  <si>
    <t>в хил.лв.</t>
  </si>
  <si>
    <t>Вземания</t>
  </si>
  <si>
    <t>Код на реда</t>
  </si>
  <si>
    <t>Общо</t>
  </si>
  <si>
    <t>0-30 дни</t>
  </si>
  <si>
    <t>30-60 дни</t>
  </si>
  <si>
    <t>60-90 дни</t>
  </si>
  <si>
    <t>Над 90 дни</t>
  </si>
  <si>
    <t>Вземания от свързани предприятие</t>
  </si>
  <si>
    <t>Вземания по продажби</t>
  </si>
  <si>
    <t>Вземания по предоставени търговски заеми</t>
  </si>
  <si>
    <t>Задължения</t>
  </si>
  <si>
    <t>Задължения към свързани предприятия</t>
  </si>
  <si>
    <t>Задължения по получени банкови заеми</t>
  </si>
  <si>
    <t>Задължения по получени търговски заеми</t>
  </si>
  <si>
    <t>Задължения към социалното осигуряване</t>
  </si>
  <si>
    <t>Гл.Счетоводител:</t>
  </si>
  <si>
    <t xml:space="preserve">        /Таня Георгиева/</t>
  </si>
  <si>
    <t xml:space="preserve">за приходите и разходите </t>
  </si>
  <si>
    <t xml:space="preserve"> </t>
  </si>
  <si>
    <t>"Пристанищен комплекс-Русе"ЕАД гр.Русе</t>
  </si>
  <si>
    <t>BGN'000</t>
  </si>
  <si>
    <t>Главен счетоводител:</t>
  </si>
  <si>
    <t>Изпълнителен директор:</t>
  </si>
  <si>
    <t>ОТЧЕТ ЗА ВСЕОБХВАТНИЯ ДОХОД</t>
  </si>
  <si>
    <t>Приходи</t>
  </si>
  <si>
    <t>Приходи от основната дейност</t>
  </si>
  <si>
    <t>Други приходи от дейността</t>
  </si>
  <si>
    <t>Приходи от финансирания</t>
  </si>
  <si>
    <t>Разходи за дейността</t>
  </si>
  <si>
    <t>Разходи за персонала</t>
  </si>
  <si>
    <t>Общо разходи</t>
  </si>
  <si>
    <t>Печалба от дейността</t>
  </si>
  <si>
    <t>Финансови приходи/разходи</t>
  </si>
  <si>
    <t>Печалба преди данъчно облагане</t>
  </si>
  <si>
    <t>Нетна печалба</t>
  </si>
  <si>
    <t>/Таня Георгиева/</t>
  </si>
  <si>
    <t>Приплоди и прираст на животни</t>
  </si>
  <si>
    <t>/инж.П.Драгошинов/</t>
  </si>
  <si>
    <t>Счетоводен баланс</t>
  </si>
  <si>
    <t>АКТИВ</t>
  </si>
  <si>
    <t>ПАСИВ</t>
  </si>
  <si>
    <t>Раздели, групи, статии</t>
  </si>
  <si>
    <t>Дълготрайни (дългосрочни) активи</t>
  </si>
  <si>
    <t>Собствен капитал</t>
  </si>
  <si>
    <t xml:space="preserve">І. </t>
  </si>
  <si>
    <t>Дълготрайни материални активи</t>
  </si>
  <si>
    <t>Основен капитал</t>
  </si>
  <si>
    <t>Земи</t>
  </si>
  <si>
    <t>в т.ч. невнесен капитал</t>
  </si>
  <si>
    <t>Сгради</t>
  </si>
  <si>
    <t>Машини, съоръжения</t>
  </si>
  <si>
    <t>Резерви</t>
  </si>
  <si>
    <t>Транспортни средства</t>
  </si>
  <si>
    <t>Премии от емисия</t>
  </si>
  <si>
    <t>Стопански инвентар</t>
  </si>
  <si>
    <t>Резерв от последващи оценки на активите и пасивите</t>
  </si>
  <si>
    <t>Разходи за придобиване и ликвидация на ДМА</t>
  </si>
  <si>
    <t>Целеви резерви</t>
  </si>
  <si>
    <t>в т.ч. общи резерви</t>
  </si>
  <si>
    <t>Дълготрайни нематериални активи</t>
  </si>
  <si>
    <t>в т.ч. специализирани резерви</t>
  </si>
  <si>
    <t>Разходи за учредяване и разширяване</t>
  </si>
  <si>
    <t>в т.ч. други резерви</t>
  </si>
  <si>
    <t>Продукти от развойна дейност</t>
  </si>
  <si>
    <t>Програмни продукти</t>
  </si>
  <si>
    <t>Финансов резултат</t>
  </si>
  <si>
    <t>Натрупана печалба (загуба)</t>
  </si>
  <si>
    <t>в т.ч. неразпределена печалба</t>
  </si>
  <si>
    <t>Дългосрочни финансови активи</t>
  </si>
  <si>
    <t>Отсрочени данъчни активи</t>
  </si>
  <si>
    <t>Текуща печалба (загуба)</t>
  </si>
  <si>
    <t>Общо за раздел А:</t>
  </si>
  <si>
    <t>Търговска репутация</t>
  </si>
  <si>
    <t>Дългосрочни пасиви</t>
  </si>
  <si>
    <t>Общо за група ІV:</t>
  </si>
  <si>
    <t>Дългосрочни задължения</t>
  </si>
  <si>
    <t>Разходи за бъдещи периоди</t>
  </si>
  <si>
    <t>Дългосрочен данъчен пасив</t>
  </si>
  <si>
    <t>Краткотрайни (краткосрочни) активи</t>
  </si>
  <si>
    <t>Материални запаси</t>
  </si>
  <si>
    <t>Материали</t>
  </si>
  <si>
    <t>Общо за раздел Б:</t>
  </si>
  <si>
    <t>Краткосрочни пасиви</t>
  </si>
  <si>
    <t>Краткосрочни задължения</t>
  </si>
  <si>
    <t>Краткосрочни вземания</t>
  </si>
  <si>
    <t>Задължения към доставчици и клиенти</t>
  </si>
  <si>
    <t>Вземания от клиенти и доставчици</t>
  </si>
  <si>
    <t>Задължения към осигурителни предприятия</t>
  </si>
  <si>
    <t>Данъчни задължения</t>
  </si>
  <si>
    <t>Други вземания</t>
  </si>
  <si>
    <t>Провизии</t>
  </si>
  <si>
    <t>Краткосрочни финансови активи</t>
  </si>
  <si>
    <t>Финансирания</t>
  </si>
  <si>
    <t>Парични средства</t>
  </si>
  <si>
    <t>Парични средства в брой</t>
  </si>
  <si>
    <t>Общо за раздел В:</t>
  </si>
  <si>
    <t>Парични средства в безсрочни депозити</t>
  </si>
  <si>
    <t>Блокирани парични средства</t>
  </si>
  <si>
    <t>Сума на АКТИВА (А + Б)</t>
  </si>
  <si>
    <t>Сума на ПАСИВА (А + Б + В)</t>
  </si>
  <si>
    <t>Условни активи</t>
  </si>
  <si>
    <t>Условни пасиви</t>
  </si>
  <si>
    <t>Гл.счетоводител:</t>
  </si>
  <si>
    <t xml:space="preserve">                 /Таня Георгиева/</t>
  </si>
  <si>
    <t xml:space="preserve">                                                /инж.П.Драгошинов/</t>
  </si>
  <si>
    <t>Провизии при пенсиониране</t>
  </si>
  <si>
    <t>ОТЧЕТ  ЗА  ФИНАНСОВОТО  СЪСТОЯНИЕ</t>
  </si>
  <si>
    <t>В хиляди лева</t>
  </si>
  <si>
    <t>Активи</t>
  </si>
  <si>
    <t>Нетекущи активи</t>
  </si>
  <si>
    <t>Имоти, машини, съоръжения и оборудване</t>
  </si>
  <si>
    <t>Нематериални активи</t>
  </si>
  <si>
    <t>Общо нетекущи активи</t>
  </si>
  <si>
    <t>Текущи активи</t>
  </si>
  <si>
    <t>Търговски вземания</t>
  </si>
  <si>
    <t>Парични средства и парични еквиваленти</t>
  </si>
  <si>
    <t>Общо текущи активи</t>
  </si>
  <si>
    <t>Общо активи</t>
  </si>
  <si>
    <t>Пасиви</t>
  </si>
  <si>
    <t>Текущи пасиви</t>
  </si>
  <si>
    <t xml:space="preserve">Общо текущи пасиви </t>
  </si>
  <si>
    <t>Нетекущи пасиви</t>
  </si>
  <si>
    <t>Пасив от отсрочени данъци</t>
  </si>
  <si>
    <t>Задължения при пенсиониране</t>
  </si>
  <si>
    <t>Общо нетекущи пасиви</t>
  </si>
  <si>
    <t>Законови резерви</t>
  </si>
  <si>
    <t>Неразпределена печалба</t>
  </si>
  <si>
    <t>Общо собствен капитал</t>
  </si>
  <si>
    <t>Общо пасиви и капитал</t>
  </si>
  <si>
    <t xml:space="preserve">         /Таня Георгиева/</t>
  </si>
  <si>
    <t>/инж.Петър Драгошинов/</t>
  </si>
  <si>
    <t>в т.ч.Печалба 2015г.</t>
  </si>
  <si>
    <t>Инвестиционни имоти</t>
  </si>
  <si>
    <t>31.12.2015г.</t>
  </si>
  <si>
    <t>ПРИСТАНИЩЕН КОМПЛЕКС - РУСЕ ЕАД</t>
  </si>
  <si>
    <t xml:space="preserve">С П Р А В К А </t>
  </si>
  <si>
    <t xml:space="preserve">ЗА </t>
  </si>
  <si>
    <t>ПРИХОДИТЕ ПО СЧЕТОВОДНА СМЕТКА 709 "ДРУГИ ПРИХОДИ"</t>
  </si>
  <si>
    <t>№</t>
  </si>
  <si>
    <t>2014г.</t>
  </si>
  <si>
    <t>Наеми (офиси)</t>
  </si>
  <si>
    <t>Наеми пристан.инфраструктура</t>
  </si>
  <si>
    <t>Платени съдебни вземания</t>
  </si>
  <si>
    <t>Продажба ДМА</t>
  </si>
  <si>
    <t>Продадени отпадъци</t>
  </si>
  <si>
    <t>Застрахов. обезщетения</t>
  </si>
  <si>
    <t>Платени обезценени</t>
  </si>
  <si>
    <t>Преоценка инвестиционни имоти</t>
  </si>
  <si>
    <t>Други приходи</t>
  </si>
  <si>
    <t>Общо:</t>
  </si>
  <si>
    <t xml:space="preserve">    Ръководител:</t>
  </si>
  <si>
    <t>/Т. Георгиева/</t>
  </si>
  <si>
    <t>РАЗХОДИТЕ ПО СЧЕТОВОДНА СМЕТКА 609 "ДРУГИ РАЗХОДИ"</t>
  </si>
  <si>
    <t>Командировки</t>
  </si>
  <si>
    <t>Канцеларски материали</t>
  </si>
  <si>
    <t>Представителни разходи</t>
  </si>
  <si>
    <t>Данък по  ЗКПО</t>
  </si>
  <si>
    <t>Отписани вземания</t>
  </si>
  <si>
    <t xml:space="preserve">Обезценка на активи </t>
  </si>
  <si>
    <t>Задгранични командировки</t>
  </si>
  <si>
    <t>Обезщетения - чл.222, 224 КТ</t>
  </si>
  <si>
    <t>Курс квалификация</t>
  </si>
  <si>
    <t>Дарения</t>
  </si>
  <si>
    <t>Брак</t>
  </si>
  <si>
    <t xml:space="preserve">       Ръководител:</t>
  </si>
  <si>
    <t>2015г.</t>
  </si>
  <si>
    <t>ПРИХОДИТЕ ПО СЧЕТОВОДНА СМЕТКА 799 "ИЗВЪНРЕДНИ ПРИХОДИ"</t>
  </si>
  <si>
    <t>РАЗХОДИТЕ ПО СЧЕТОВОДНА СМЕТКА 699 "ИЗВЪНРЕДНИ РАЗХОДИ"</t>
  </si>
  <si>
    <t>Дата:16.05.2016г.</t>
  </si>
  <si>
    <t xml:space="preserve">ОТЧЕТ </t>
  </si>
  <si>
    <t xml:space="preserve">за паричните потоци по косвения метод </t>
  </si>
  <si>
    <t>на Пристанищен комплекс - Русе ЕАД</t>
  </si>
  <si>
    <t>Наименование на паричните потоци</t>
  </si>
  <si>
    <t>Текущ период</t>
  </si>
  <si>
    <t>2</t>
  </si>
  <si>
    <t>А. Парични потоци от текуща дейност</t>
  </si>
  <si>
    <t>1. Финансов резултат – печалба/загуба</t>
  </si>
  <si>
    <t>2. Елиминиране на приходи и разходи, посочени в отчета за приходите и разходите – като компенсиран финансов резултат от:</t>
  </si>
  <si>
    <t>а) инвестиционна дейност</t>
  </si>
  <si>
    <t>б) финансова дейност</t>
  </si>
  <si>
    <t>в) данъци върху печалбата</t>
  </si>
  <si>
    <t>3. Счетоводна печалба/загуба от основна дейност</t>
  </si>
  <si>
    <t xml:space="preserve">4. Корекции за: </t>
  </si>
  <si>
    <t>а) амортизация</t>
  </si>
  <si>
    <t>б) резерв от преводи на финансови отчети</t>
  </si>
  <si>
    <t>в) други</t>
  </si>
  <si>
    <t>5. Изменение за:</t>
  </si>
  <si>
    <t>а) стоково-материални запаси</t>
  </si>
  <si>
    <t>б) краткосрочни финансови активи</t>
  </si>
  <si>
    <t>в) вземания от основна дейност</t>
  </si>
  <si>
    <t>г) задълженията за основна дейност</t>
  </si>
  <si>
    <t>д) други активи и пасиви от основната дейност</t>
  </si>
  <si>
    <t>6. Парични средства от основна дейност</t>
  </si>
  <si>
    <t>7. Намаление на паричните средства от:</t>
  </si>
  <si>
    <t>а) плащания на данъци върху печалбата</t>
  </si>
  <si>
    <t>б) плащания при разпределение на печалби</t>
  </si>
  <si>
    <t>Нетен паричен поток от основна дейност</t>
  </si>
  <si>
    <t>Б. Парични потоци от инвестиционна дейност</t>
  </si>
  <si>
    <t>1. Приходи и разходи, посочени в отчета за приходите и разходите – като компенсиран финансов резултат от инвестиционна дейност</t>
  </si>
  <si>
    <t>2. Изменение на:</t>
  </si>
  <si>
    <t>а) дълготрайните активи</t>
  </si>
  <si>
    <t>б) краткотрайните финансови активи</t>
  </si>
  <si>
    <t>в) вземания от инвестиционна дейност</t>
  </si>
  <si>
    <t>г) задълженията за инвестиционна дейност</t>
  </si>
  <si>
    <t>д) други активи и пасиви от инвестиционната дейност</t>
  </si>
  <si>
    <t>Нетен паричен поток от инвестиционна дейност</t>
  </si>
  <si>
    <t>В. Парични потоци от финансова дейност</t>
  </si>
  <si>
    <t>1. Приходи и разходи, посочени в отчета за приходите и разходите – като компенсиран финансов резултат от финансова дейност</t>
  </si>
  <si>
    <t>а) финансовите (дългосрочни и краткосрочни) активи</t>
  </si>
  <si>
    <t>б) вземания от финансова дейност</t>
  </si>
  <si>
    <t>в) задълженията за финансова дейност</t>
  </si>
  <si>
    <t>г) парични капиталовложения (от собствениците)</t>
  </si>
  <si>
    <t>д) други активи и пасиви от финансова дейност</t>
  </si>
  <si>
    <t>3. Плащания на задължения по лизингови договори</t>
  </si>
  <si>
    <t>Нетен паричен поток от финансова дейност</t>
  </si>
  <si>
    <t>Г. Изменение на паричните средства през периода</t>
  </si>
  <si>
    <t>Д. Парични средства в началото на периода</t>
  </si>
  <si>
    <t>Е. Парични средства в края на периода</t>
  </si>
  <si>
    <t xml:space="preserve">                                                                       /Т.Георгиева/                                    /инж.П.Драгошинов/</t>
  </si>
  <si>
    <t>за 2014г., 2015г. и към м.04.2015г. и 2016г.</t>
  </si>
  <si>
    <t>м.04.2015г.</t>
  </si>
  <si>
    <t>м.04.2016г.</t>
  </si>
  <si>
    <t>/Т.Георгиева/</t>
  </si>
  <si>
    <t>Дата:15.07.2016г.</t>
  </si>
  <si>
    <t>м. Януари - Юни 2016г.</t>
  </si>
  <si>
    <t xml:space="preserve">  /инж.Петър Драгошинов/</t>
  </si>
  <si>
    <t>м. 01-06. 2015г.</t>
  </si>
  <si>
    <t>м. 01-06. 2016г.</t>
  </si>
  <si>
    <t>за Януари - Юни 2016 година</t>
  </si>
  <si>
    <t>30.06.2016г.</t>
  </si>
  <si>
    <t>към 30 Юни 2016 година</t>
  </si>
  <si>
    <t>за м. Юни 2016 година</t>
  </si>
  <si>
    <t>Дата 15.07.2016г.       Съставител:……………….…….      Ръководител:…………...…………</t>
  </si>
  <si>
    <t>за 2014г., 2015г. и към м.06.2015г. и 2016г.</t>
  </si>
  <si>
    <t>м.06.2015г.</t>
  </si>
  <si>
    <t>м.06.2016г.</t>
  </si>
  <si>
    <t xml:space="preserve">Други краткосрочни вземания </t>
  </si>
  <si>
    <t xml:space="preserve">Задължения към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</si>
</sst>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3" x14ac:knownFonts="1">
    <font>
      <sz val="10"/>
      <name val="Arial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12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indexed="12"/>
      <name val="Arial Cyr"/>
      <family val="2"/>
      <charset val="204"/>
    </font>
    <font>
      <b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278">
    <xf numFmtId="0" fontId="0" fillId="0" borderId="0" xfId="0"/>
    <xf numFmtId="0" fontId="6" fillId="0" borderId="0" xfId="1"/>
    <xf numFmtId="0" fontId="7" fillId="0" borderId="0" xfId="1" applyFont="1" applyAlignment="1"/>
    <xf numFmtId="0" fontId="7" fillId="0" borderId="0" xfId="1" applyFont="1"/>
    <xf numFmtId="0" fontId="8" fillId="0" borderId="0" xfId="1" applyFont="1" applyBorder="1"/>
    <xf numFmtId="0" fontId="11" fillId="0" borderId="0" xfId="1" applyFont="1"/>
    <xf numFmtId="0" fontId="6" fillId="0" borderId="0" xfId="1" applyFill="1"/>
    <xf numFmtId="0" fontId="6" fillId="0" borderId="0" xfId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6" fillId="0" borderId="1" xfId="1" applyBorder="1" applyAlignment="1">
      <alignment vertical="center"/>
    </xf>
    <xf numFmtId="0" fontId="5" fillId="0" borderId="1" xfId="1" applyFont="1" applyBorder="1" applyAlignment="1">
      <alignment horizontal="right" vertical="center"/>
    </xf>
    <xf numFmtId="0" fontId="5" fillId="0" borderId="1" xfId="1" applyFont="1" applyBorder="1" applyAlignment="1">
      <alignment vertical="center" wrapText="1"/>
    </xf>
    <xf numFmtId="3" fontId="6" fillId="0" borderId="1" xfId="1" applyNumberFormat="1" applyFont="1" applyBorder="1" applyAlignment="1">
      <alignment vertical="center"/>
    </xf>
    <xf numFmtId="0" fontId="6" fillId="0" borderId="1" xfId="1" applyBorder="1" applyAlignment="1">
      <alignment vertical="center" wrapText="1"/>
    </xf>
    <xf numFmtId="3" fontId="6" fillId="0" borderId="1" xfId="1" applyNumberForma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/>
    </xf>
    <xf numFmtId="0" fontId="1" fillId="0" borderId="1" xfId="1" applyFont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6" fillId="0" borderId="0" xfId="1" applyFont="1" applyAlignment="1">
      <alignment vertical="center"/>
    </xf>
    <xf numFmtId="0" fontId="12" fillId="0" borderId="0" xfId="1" applyFont="1" applyAlignment="1">
      <alignment horizontal="centerContinuous"/>
    </xf>
    <xf numFmtId="0" fontId="12" fillId="0" borderId="0" xfId="1" applyNumberFormat="1" applyFont="1" applyAlignment="1">
      <alignment horizontal="centerContinuous"/>
    </xf>
    <xf numFmtId="0" fontId="13" fillId="0" borderId="0" xfId="1" applyFont="1"/>
    <xf numFmtId="0" fontId="14" fillId="0" borderId="0" xfId="1" applyFont="1"/>
    <xf numFmtId="17" fontId="14" fillId="0" borderId="0" xfId="1" applyNumberFormat="1" applyFont="1"/>
    <xf numFmtId="0" fontId="14" fillId="0" borderId="0" xfId="1" applyFont="1" applyAlignment="1">
      <alignment horizontal="right"/>
    </xf>
    <xf numFmtId="0" fontId="12" fillId="0" borderId="0" xfId="1" applyFont="1"/>
    <xf numFmtId="0" fontId="13" fillId="0" borderId="1" xfId="1" applyFont="1" applyBorder="1" applyAlignment="1">
      <alignment horizontal="center"/>
    </xf>
    <xf numFmtId="0" fontId="15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6" fillId="0" borderId="1" xfId="1" applyFont="1" applyBorder="1" applyAlignment="1">
      <alignment horizontal="left"/>
    </xf>
    <xf numFmtId="164" fontId="15" fillId="0" borderId="1" xfId="1" applyNumberFormat="1" applyFont="1" applyBorder="1"/>
    <xf numFmtId="3" fontId="14" fillId="0" borderId="1" xfId="1" applyNumberFormat="1" applyFont="1" applyBorder="1" applyAlignment="1">
      <alignment horizontal="right"/>
    </xf>
    <xf numFmtId="0" fontId="16" fillId="0" borderId="1" xfId="1" applyFont="1" applyBorder="1"/>
    <xf numFmtId="3" fontId="14" fillId="0" borderId="1" xfId="1" applyNumberFormat="1" applyFont="1" applyFill="1" applyBorder="1" applyAlignment="1">
      <alignment horizontal="right"/>
    </xf>
    <xf numFmtId="3" fontId="13" fillId="0" borderId="0" xfId="1" applyNumberFormat="1" applyFont="1"/>
    <xf numFmtId="3" fontId="16" fillId="0" borderId="1" xfId="1" applyNumberFormat="1" applyFont="1" applyBorder="1" applyAlignment="1">
      <alignment horizontal="center"/>
    </xf>
    <xf numFmtId="3" fontId="14" fillId="0" borderId="1" xfId="1" applyNumberFormat="1" applyFont="1" applyBorder="1" applyAlignment="1"/>
    <xf numFmtId="164" fontId="13" fillId="0" borderId="0" xfId="1" applyNumberFormat="1" applyFont="1"/>
    <xf numFmtId="10" fontId="13" fillId="0" borderId="0" xfId="1" applyNumberFormat="1" applyFont="1" applyAlignment="1">
      <alignment horizontal="right"/>
    </xf>
    <xf numFmtId="0" fontId="16" fillId="0" borderId="0" xfId="1" applyFont="1" applyFill="1" applyBorder="1"/>
    <xf numFmtId="0" fontId="16" fillId="0" borderId="0" xfId="1" applyFont="1" applyFill="1" applyBorder="1" applyAlignment="1">
      <alignment horizontal="center"/>
    </xf>
    <xf numFmtId="3" fontId="9" fillId="0" borderId="1" xfId="1" applyNumberFormat="1" applyFont="1" applyBorder="1" applyAlignment="1">
      <alignment vertical="center"/>
    </xf>
    <xf numFmtId="0" fontId="16" fillId="0" borderId="1" xfId="1" applyFont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3" fontId="14" fillId="0" borderId="1" xfId="1" applyNumberFormat="1" applyFont="1" applyFill="1" applyBorder="1" applyAlignment="1">
      <alignment horizontal="right" vertical="center"/>
    </xf>
    <xf numFmtId="0" fontId="23" fillId="0" borderId="0" xfId="1" applyFont="1" applyAlignment="1">
      <alignment horizontal="centerContinuous" vertical="center" wrapText="1"/>
    </xf>
    <xf numFmtId="0" fontId="18" fillId="0" borderId="0" xfId="1" applyFont="1" applyAlignment="1">
      <alignment horizontal="centerContinuous" vertical="center"/>
    </xf>
    <xf numFmtId="0" fontId="6" fillId="0" borderId="0" xfId="1" applyAlignment="1">
      <alignment horizontal="centerContinuous" vertical="center"/>
    </xf>
    <xf numFmtId="0" fontId="18" fillId="0" borderId="8" xfId="1" applyFont="1" applyBorder="1" applyAlignment="1">
      <alignment horizontal="centerContinuous" vertical="center" wrapText="1"/>
    </xf>
    <xf numFmtId="0" fontId="18" fillId="0" borderId="7" xfId="1" applyFont="1" applyBorder="1" applyAlignment="1">
      <alignment horizontal="centerContinuous" vertical="center" wrapText="1"/>
    </xf>
    <xf numFmtId="0" fontId="18" fillId="0" borderId="3" xfId="1" applyFont="1" applyBorder="1" applyAlignment="1">
      <alignment horizontal="centerContinuous" vertical="center" wrapText="1"/>
    </xf>
    <xf numFmtId="0" fontId="18" fillId="0" borderId="0" xfId="1" applyFont="1" applyAlignment="1">
      <alignment horizontal="center" vertical="center"/>
    </xf>
    <xf numFmtId="0" fontId="18" fillId="0" borderId="8" xfId="1" applyFont="1" applyBorder="1" applyAlignment="1">
      <alignment horizontal="centerContinuous" vertical="center"/>
    </xf>
    <xf numFmtId="0" fontId="18" fillId="0" borderId="7" xfId="1" applyFont="1" applyBorder="1" applyAlignment="1">
      <alignment horizontal="centerContinuous" vertical="center"/>
    </xf>
    <xf numFmtId="0" fontId="18" fillId="0" borderId="3" xfId="1" applyFont="1" applyBorder="1" applyAlignment="1">
      <alignment horizontal="centerContinuous" vertical="center"/>
    </xf>
    <xf numFmtId="0" fontId="6" fillId="0" borderId="0" xfId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3" fontId="6" fillId="0" borderId="1" xfId="1" applyNumberFormat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3" fontId="13" fillId="0" borderId="1" xfId="1" applyNumberFormat="1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3" fontId="24" fillId="0" borderId="1" xfId="1" applyNumberFormat="1" applyFont="1" applyBorder="1" applyAlignment="1">
      <alignment vertical="center"/>
    </xf>
    <xf numFmtId="3" fontId="25" fillId="0" borderId="1" xfId="1" applyNumberFormat="1" applyFont="1" applyBorder="1" applyAlignment="1">
      <alignment vertical="center"/>
    </xf>
    <xf numFmtId="0" fontId="6" fillId="0" borderId="1" xfId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Border="1" applyAlignment="1">
      <alignment horizontal="left" vertical="center"/>
    </xf>
    <xf numFmtId="3" fontId="2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/>
    </xf>
    <xf numFmtId="3" fontId="6" fillId="0" borderId="0" xfId="1" applyNumberFormat="1" applyAlignment="1">
      <alignment vertical="center"/>
    </xf>
    <xf numFmtId="3" fontId="6" fillId="0" borderId="0" xfId="1" applyNumberFormat="1" applyAlignment="1">
      <alignment vertical="center" wrapText="1"/>
    </xf>
    <xf numFmtId="0" fontId="6" fillId="0" borderId="8" xfId="1" applyBorder="1" applyAlignment="1">
      <alignment vertical="center"/>
    </xf>
    <xf numFmtId="0" fontId="6" fillId="0" borderId="0" xfId="1" applyBorder="1" applyAlignment="1">
      <alignment vertical="center"/>
    </xf>
    <xf numFmtId="0" fontId="6" fillId="0" borderId="0" xfId="1" applyBorder="1" applyAlignment="1">
      <alignment vertical="center" wrapText="1"/>
    </xf>
    <xf numFmtId="0" fontId="6" fillId="0" borderId="1" xfId="1" applyFont="1" applyBorder="1" applyAlignment="1">
      <alignment horizontal="right" vertical="center"/>
    </xf>
    <xf numFmtId="1" fontId="6" fillId="0" borderId="0" xfId="1" applyNumberFormat="1" applyAlignment="1">
      <alignment vertical="center" wrapText="1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3" fontId="6" fillId="0" borderId="0" xfId="1" applyNumberFormat="1" applyBorder="1" applyAlignment="1">
      <alignment vertical="center"/>
    </xf>
    <xf numFmtId="0" fontId="6" fillId="0" borderId="0" xfId="1" applyFill="1" applyAlignment="1">
      <alignment horizontal="center" vertical="center"/>
    </xf>
    <xf numFmtId="0" fontId="19" fillId="0" borderId="4" xfId="1" applyFont="1" applyBorder="1"/>
    <xf numFmtId="0" fontId="6" fillId="0" borderId="4" xfId="1" applyBorder="1"/>
    <xf numFmtId="0" fontId="6" fillId="0" borderId="0" xfId="1" applyBorder="1"/>
    <xf numFmtId="0" fontId="7" fillId="0" borderId="9" xfId="1" applyFont="1" applyBorder="1" applyAlignment="1"/>
    <xf numFmtId="0" fontId="7" fillId="0" borderId="0" xfId="1" applyFont="1" applyBorder="1" applyAlignment="1"/>
    <xf numFmtId="0" fontId="10" fillId="0" borderId="0" xfId="1" applyFont="1" applyFill="1" applyAlignment="1"/>
    <xf numFmtId="0" fontId="8" fillId="0" borderId="0" xfId="1" applyFont="1" applyFill="1" applyAlignment="1"/>
    <xf numFmtId="0" fontId="19" fillId="0" borderId="0" xfId="1" applyFont="1" applyAlignment="1"/>
    <xf numFmtId="0" fontId="8" fillId="0" borderId="0" xfId="1" applyFont="1" applyAlignment="1"/>
    <xf numFmtId="0" fontId="27" fillId="0" borderId="0" xfId="1" applyFont="1" applyAlignment="1"/>
    <xf numFmtId="0" fontId="3" fillId="0" borderId="0" xfId="1" applyFont="1" applyBorder="1"/>
    <xf numFmtId="0" fontId="11" fillId="0" borderId="0" xfId="1" applyFont="1" applyBorder="1" applyAlignment="1">
      <alignment horizontal="center" vertical="center" wrapText="1"/>
    </xf>
    <xf numFmtId="0" fontId="19" fillId="0" borderId="0" xfId="1" applyNumberFormat="1" applyFont="1" applyBorder="1" applyAlignment="1">
      <alignment horizontal="left" vertical="center"/>
    </xf>
    <xf numFmtId="0" fontId="11" fillId="0" borderId="0" xfId="1" applyNumberFormat="1" applyFont="1" applyBorder="1" applyAlignment="1">
      <alignment horizontal="center" vertical="center"/>
    </xf>
    <xf numFmtId="0" fontId="19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vertical="center"/>
    </xf>
    <xf numFmtId="0" fontId="20" fillId="0" borderId="0" xfId="1" applyFont="1" applyFill="1" applyBorder="1" applyAlignment="1">
      <alignment horizontal="left" vertical="center"/>
    </xf>
    <xf numFmtId="3" fontId="11" fillId="0" borderId="0" xfId="1" applyNumberFormat="1" applyFont="1" applyBorder="1" applyAlignment="1">
      <alignment horizontal="right" vertical="center"/>
    </xf>
    <xf numFmtId="3" fontId="11" fillId="0" borderId="4" xfId="1" applyNumberFormat="1" applyFont="1" applyBorder="1"/>
    <xf numFmtId="0" fontId="20" fillId="0" borderId="0" xfId="1" applyFont="1" applyBorder="1"/>
    <xf numFmtId="0" fontId="11" fillId="0" borderId="4" xfId="1" applyFont="1" applyBorder="1" applyAlignment="1">
      <alignment horizontal="right" vertical="center"/>
    </xf>
    <xf numFmtId="0" fontId="19" fillId="0" borderId="0" xfId="1" applyFont="1" applyBorder="1"/>
    <xf numFmtId="0" fontId="11" fillId="0" borderId="0" xfId="1" applyFont="1" applyBorder="1" applyAlignment="1">
      <alignment horizontal="center"/>
    </xf>
    <xf numFmtId="3" fontId="8" fillId="0" borderId="5" xfId="1" applyNumberFormat="1" applyFont="1" applyBorder="1"/>
    <xf numFmtId="0" fontId="20" fillId="0" borderId="0" xfId="1" applyFont="1" applyBorder="1" applyAlignment="1">
      <alignment vertical="center" wrapText="1"/>
    </xf>
    <xf numFmtId="3" fontId="11" fillId="0" borderId="0" xfId="1" applyNumberFormat="1" applyFont="1" applyBorder="1"/>
    <xf numFmtId="0" fontId="19" fillId="0" borderId="0" xfId="1" applyFont="1" applyBorder="1" applyAlignment="1">
      <alignment vertical="center" wrapText="1"/>
    </xf>
    <xf numFmtId="3" fontId="11" fillId="0" borderId="0" xfId="1" applyNumberFormat="1" applyFont="1" applyBorder="1" applyAlignment="1">
      <alignment horizontal="center" vertical="center" wrapText="1"/>
    </xf>
    <xf numFmtId="3" fontId="11" fillId="0" borderId="0" xfId="1" applyNumberFormat="1" applyFont="1" applyBorder="1" applyAlignment="1">
      <alignment horizontal="right"/>
    </xf>
    <xf numFmtId="3" fontId="11" fillId="0" borderId="4" xfId="1" applyNumberFormat="1" applyFont="1" applyBorder="1" applyAlignment="1">
      <alignment horizontal="right"/>
    </xf>
    <xf numFmtId="3" fontId="8" fillId="0" borderId="9" xfId="1" applyNumberFormat="1" applyFont="1" applyBorder="1" applyAlignment="1">
      <alignment horizontal="right"/>
    </xf>
    <xf numFmtId="0" fontId="19" fillId="0" borderId="0" xfId="1" applyFont="1" applyBorder="1" applyAlignment="1">
      <alignment wrapText="1"/>
    </xf>
    <xf numFmtId="3" fontId="11" fillId="0" borderId="0" xfId="1" applyNumberFormat="1" applyFont="1" applyBorder="1" applyAlignment="1">
      <alignment horizontal="center" wrapText="1"/>
    </xf>
    <xf numFmtId="3" fontId="8" fillId="0" borderId="5" xfId="1" applyNumberFormat="1" applyFont="1" applyBorder="1" applyAlignment="1">
      <alignment horizontal="right"/>
    </xf>
    <xf numFmtId="0" fontId="3" fillId="0" borderId="0" xfId="1" applyFont="1" applyBorder="1" applyAlignment="1"/>
    <xf numFmtId="0" fontId="6" fillId="0" borderId="0" xfId="1" applyBorder="1" applyAlignment="1"/>
    <xf numFmtId="0" fontId="6" fillId="0" borderId="0" xfId="1" applyAlignment="1"/>
    <xf numFmtId="3" fontId="11" fillId="0" borderId="0" xfId="1" applyNumberFormat="1" applyFont="1" applyBorder="1" applyAlignment="1">
      <alignment horizontal="center"/>
    </xf>
    <xf numFmtId="3" fontId="8" fillId="0" borderId="0" xfId="1" applyNumberFormat="1" applyFont="1" applyBorder="1" applyAlignment="1">
      <alignment horizontal="right"/>
    </xf>
    <xf numFmtId="3" fontId="8" fillId="0" borderId="0" xfId="1" applyNumberFormat="1" applyFont="1" applyBorder="1"/>
    <xf numFmtId="3" fontId="8" fillId="0" borderId="6" xfId="1" applyNumberFormat="1" applyFont="1" applyBorder="1"/>
    <xf numFmtId="0" fontId="21" fillId="0" borderId="0" xfId="1" applyFont="1"/>
    <xf numFmtId="49" fontId="28" fillId="0" borderId="0" xfId="1" applyNumberFormat="1" applyFont="1" applyBorder="1" applyAlignment="1">
      <alignment horizontal="left" wrapText="1"/>
    </xf>
    <xf numFmtId="0" fontId="20" fillId="0" borderId="0" xfId="1" applyFont="1" applyFill="1" applyBorder="1"/>
    <xf numFmtId="0" fontId="20" fillId="0" borderId="0" xfId="1" applyFont="1" applyAlignment="1">
      <alignment horizontal="right"/>
    </xf>
    <xf numFmtId="0" fontId="20" fillId="0" borderId="0" xfId="1" applyFont="1"/>
    <xf numFmtId="0" fontId="20" fillId="0" borderId="0" xfId="1" applyFont="1" applyAlignment="1">
      <alignment horizontal="center" vertical="center"/>
    </xf>
    <xf numFmtId="0" fontId="22" fillId="0" borderId="0" xfId="1" applyFont="1"/>
    <xf numFmtId="0" fontId="3" fillId="0" borderId="0" xfId="1" applyFont="1"/>
    <xf numFmtId="0" fontId="20" fillId="0" borderId="0" xfId="1" applyFont="1" applyAlignment="1">
      <alignment horizontal="center"/>
    </xf>
    <xf numFmtId="0" fontId="22" fillId="0" borderId="0" xfId="1" applyFont="1" applyBorder="1"/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vertical="center"/>
    </xf>
    <xf numFmtId="0" fontId="20" fillId="0" borderId="0" xfId="1" applyFont="1" applyBorder="1" applyAlignment="1">
      <alignment horizontal="left" vertical="center"/>
    </xf>
    <xf numFmtId="3" fontId="20" fillId="0" borderId="0" xfId="1" applyNumberFormat="1" applyFont="1" applyBorder="1" applyAlignment="1">
      <alignment horizontal="right" vertical="center"/>
    </xf>
    <xf numFmtId="3" fontId="20" fillId="0" borderId="0" xfId="1" applyNumberFormat="1" applyFont="1" applyBorder="1"/>
    <xf numFmtId="3" fontId="19" fillId="0" borderId="5" xfId="1" applyNumberFormat="1" applyFont="1" applyBorder="1"/>
    <xf numFmtId="49" fontId="21" fillId="0" borderId="0" xfId="1" applyNumberFormat="1" applyFont="1" applyBorder="1" applyAlignment="1">
      <alignment horizontal="left" wrapText="1"/>
    </xf>
    <xf numFmtId="0" fontId="20" fillId="0" borderId="0" xfId="1" applyFont="1" applyAlignment="1"/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3" fontId="1" fillId="0" borderId="1" xfId="1" applyNumberFormat="1" applyFont="1" applyBorder="1" applyAlignment="1">
      <alignment vertical="center"/>
    </xf>
    <xf numFmtId="3" fontId="17" fillId="0" borderId="2" xfId="1" applyNumberFormat="1" applyFont="1" applyBorder="1" applyAlignment="1">
      <alignment horizontal="right" vertical="center" wrapText="1"/>
    </xf>
    <xf numFmtId="3" fontId="1" fillId="0" borderId="1" xfId="1" applyNumberFormat="1" applyFont="1" applyBorder="1" applyAlignment="1">
      <alignment horizontal="right" vertical="center"/>
    </xf>
    <xf numFmtId="0" fontId="1" fillId="0" borderId="0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3" fontId="20" fillId="0" borderId="0" xfId="1" applyNumberFormat="1" applyFont="1" applyBorder="1" applyAlignment="1">
      <alignment horizontal="right"/>
    </xf>
    <xf numFmtId="3" fontId="20" fillId="0" borderId="4" xfId="1" applyNumberFormat="1" applyFont="1" applyBorder="1" applyAlignment="1">
      <alignment horizontal="right"/>
    </xf>
    <xf numFmtId="3" fontId="19" fillId="0" borderId="7" xfId="1" applyNumberFormat="1" applyFont="1" applyBorder="1" applyAlignment="1">
      <alignment horizontal="right"/>
    </xf>
    <xf numFmtId="3" fontId="19" fillId="0" borderId="0" xfId="1" applyNumberFormat="1" applyFont="1" applyBorder="1"/>
    <xf numFmtId="3" fontId="19" fillId="0" borderId="4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right"/>
    </xf>
    <xf numFmtId="0" fontId="19" fillId="0" borderId="6" xfId="1" applyFont="1" applyBorder="1"/>
    <xf numFmtId="3" fontId="19" fillId="0" borderId="6" xfId="1" applyNumberFormat="1" applyFont="1" applyBorder="1"/>
    <xf numFmtId="0" fontId="7" fillId="0" borderId="0" xfId="1" applyFont="1" applyFill="1"/>
    <xf numFmtId="0" fontId="29" fillId="0" borderId="0" xfId="1" applyFont="1" applyAlignment="1"/>
    <xf numFmtId="0" fontId="29" fillId="0" borderId="0" xfId="1" applyFont="1" applyAlignment="1">
      <alignment horizontal="center"/>
    </xf>
    <xf numFmtId="0" fontId="29" fillId="0" borderId="0" xfId="1" applyFont="1" applyFill="1" applyAlignment="1">
      <alignment horizontal="center"/>
    </xf>
    <xf numFmtId="0" fontId="10" fillId="0" borderId="0" xfId="1" applyFont="1" applyAlignment="1"/>
    <xf numFmtId="0" fontId="30" fillId="0" borderId="0" xfId="1" applyFont="1" applyAlignment="1"/>
    <xf numFmtId="0" fontId="30" fillId="0" borderId="0" xfId="1" applyFont="1" applyFill="1" applyAlignment="1"/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11" fillId="0" borderId="1" xfId="1" applyFont="1" applyBorder="1"/>
    <xf numFmtId="3" fontId="11" fillId="0" borderId="1" xfId="1" applyNumberFormat="1" applyFont="1" applyFill="1" applyBorder="1"/>
    <xf numFmtId="0" fontId="8" fillId="0" borderId="1" xfId="1" applyFont="1" applyBorder="1" applyAlignment="1">
      <alignment horizontal="right"/>
    </xf>
    <xf numFmtId="3" fontId="8" fillId="0" borderId="1" xfId="1" applyNumberFormat="1" applyFont="1" applyFill="1" applyBorder="1"/>
    <xf numFmtId="0" fontId="31" fillId="0" borderId="0" xfId="1" applyFont="1" applyBorder="1" applyAlignment="1">
      <alignment horizontal="center"/>
    </xf>
    <xf numFmtId="0" fontId="31" fillId="0" borderId="0" xfId="1" applyFont="1" applyBorder="1"/>
    <xf numFmtId="0" fontId="7" fillId="0" borderId="0" xfId="1" applyFont="1" applyBorder="1"/>
    <xf numFmtId="0" fontId="7" fillId="0" borderId="0" xfId="1" applyFont="1" applyFill="1" applyBorder="1"/>
    <xf numFmtId="0" fontId="11" fillId="0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right" vertical="center"/>
    </xf>
    <xf numFmtId="0" fontId="11" fillId="0" borderId="0" xfId="1" applyFont="1" applyFill="1"/>
    <xf numFmtId="0" fontId="30" fillId="0" borderId="0" xfId="1" applyFont="1" applyAlignment="1">
      <alignment horizontal="center"/>
    </xf>
    <xf numFmtId="0" fontId="30" fillId="0" borderId="0" xfId="1" applyFont="1" applyFill="1" applyAlignment="1">
      <alignment horizontal="center"/>
    </xf>
    <xf numFmtId="3" fontId="8" fillId="0" borderId="1" xfId="1" applyNumberFormat="1" applyFont="1" applyBorder="1"/>
    <xf numFmtId="0" fontId="7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8" fillId="0" borderId="1" xfId="1" applyFont="1" applyBorder="1"/>
    <xf numFmtId="0" fontId="8" fillId="0" borderId="0" xfId="1" applyFont="1" applyBorder="1" applyAlignment="1">
      <alignment horizontal="center"/>
    </xf>
    <xf numFmtId="0" fontId="11" fillId="0" borderId="0" xfId="1" applyFont="1" applyBorder="1"/>
    <xf numFmtId="0" fontId="11" fillId="0" borderId="0" xfId="1" applyFont="1" applyFill="1" applyAlignment="1">
      <alignment horizontal="right" vertical="center"/>
    </xf>
    <xf numFmtId="0" fontId="20" fillId="0" borderId="0" xfId="1" applyFont="1" applyAlignment="1">
      <alignment horizontal="right" vertical="center"/>
    </xf>
    <xf numFmtId="3" fontId="6" fillId="0" borderId="1" xfId="1" applyNumberFormat="1" applyBorder="1" applyAlignment="1">
      <alignment horizontal="right" vertical="center"/>
    </xf>
    <xf numFmtId="0" fontId="7" fillId="0" borderId="0" xfId="1" applyFont="1" applyBorder="1" applyAlignment="1">
      <alignment horizontal="center" vertical="center" wrapText="1"/>
    </xf>
    <xf numFmtId="3" fontId="20" fillId="0" borderId="4" xfId="1" applyNumberFormat="1" applyFont="1" applyBorder="1" applyAlignment="1">
      <alignment horizontal="right" vertical="center"/>
    </xf>
    <xf numFmtId="49" fontId="21" fillId="0" borderId="0" xfId="1" applyNumberFormat="1" applyFont="1" applyBorder="1" applyAlignment="1">
      <alignment wrapText="1"/>
    </xf>
    <xf numFmtId="0" fontId="6" fillId="0" borderId="1" xfId="1" applyBorder="1" applyAlignment="1">
      <alignment horizontal="center"/>
    </xf>
    <xf numFmtId="49" fontId="6" fillId="0" borderId="1" xfId="1" applyNumberFormat="1" applyFill="1" applyBorder="1" applyAlignment="1">
      <alignment horizontal="center" wrapText="1"/>
    </xf>
    <xf numFmtId="0" fontId="32" fillId="0" borderId="1" xfId="1" applyFont="1" applyBorder="1" applyAlignment="1">
      <alignment horizontal="center"/>
    </xf>
    <xf numFmtId="49" fontId="32" fillId="0" borderId="1" xfId="1" applyNumberFormat="1" applyFont="1" applyFill="1" applyBorder="1" applyAlignment="1">
      <alignment horizontal="center"/>
    </xf>
    <xf numFmtId="0" fontId="1" fillId="0" borderId="1" xfId="1" applyFont="1" applyBorder="1"/>
    <xf numFmtId="1" fontId="6" fillId="0" borderId="1" xfId="1" applyNumberFormat="1" applyFill="1" applyBorder="1" applyAlignment="1">
      <alignment horizontal="center" vertical="center"/>
    </xf>
    <xf numFmtId="0" fontId="6" fillId="0" borderId="1" xfId="1" applyBorder="1"/>
    <xf numFmtId="1" fontId="6" fillId="0" borderId="0" xfId="1" applyNumberFormat="1" applyFill="1" applyBorder="1" applyAlignment="1">
      <alignment horizontal="center" vertical="center"/>
    </xf>
    <xf numFmtId="0" fontId="6" fillId="0" borderId="1" xfId="1" applyBorder="1" applyAlignment="1">
      <alignment wrapText="1"/>
    </xf>
    <xf numFmtId="0" fontId="6" fillId="0" borderId="1" xfId="1" applyBorder="1" applyAlignment="1">
      <alignment horizontal="left" indent="4"/>
    </xf>
    <xf numFmtId="1" fontId="1" fillId="0" borderId="1" xfId="1" applyNumberFormat="1" applyFont="1" applyFill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/>
    </xf>
    <xf numFmtId="1" fontId="6" fillId="0" borderId="0" xfId="1" applyNumberFormat="1" applyBorder="1" applyAlignment="1">
      <alignment horizontal="center" vertical="center"/>
    </xf>
    <xf numFmtId="1" fontId="6" fillId="0" borderId="0" xfId="1" applyNumberFormat="1" applyBorder="1"/>
    <xf numFmtId="1" fontId="6" fillId="0" borderId="0" xfId="1" applyNumberFormat="1"/>
    <xf numFmtId="3" fontId="6" fillId="0" borderId="1" xfId="1" applyNumberFormat="1" applyFill="1" applyBorder="1" applyAlignment="1">
      <alignment horizontal="center" vertical="center"/>
    </xf>
    <xf numFmtId="3" fontId="6" fillId="0" borderId="0" xfId="1" applyNumberFormat="1" applyFill="1" applyBorder="1" applyAlignment="1">
      <alignment horizontal="center" vertical="center"/>
    </xf>
    <xf numFmtId="0" fontId="1" fillId="0" borderId="0" xfId="1" applyFont="1" applyBorder="1"/>
    <xf numFmtId="0" fontId="18" fillId="0" borderId="0" xfId="1" applyFont="1" applyAlignment="1">
      <alignment horizontal="center" vertical="center" wrapText="1"/>
    </xf>
    <xf numFmtId="0" fontId="6" fillId="0" borderId="0" xfId="1" applyAlignment="1">
      <alignment horizontal="right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3" fontId="20" fillId="0" borderId="0" xfId="1" applyNumberFormat="1" applyFont="1" applyBorder="1" applyAlignment="1">
      <alignment horizontal="left"/>
    </xf>
    <xf numFmtId="3" fontId="20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 vertical="center"/>
    </xf>
    <xf numFmtId="0" fontId="19" fillId="0" borderId="0" xfId="1" applyNumberFormat="1" applyFont="1" applyBorder="1" applyAlignment="1">
      <alignment horizontal="center" vertical="center"/>
    </xf>
    <xf numFmtId="3" fontId="20" fillId="0" borderId="0" xfId="1" applyNumberFormat="1" applyFont="1" applyBorder="1" applyAlignment="1"/>
    <xf numFmtId="0" fontId="8" fillId="0" borderId="4" xfId="1" applyFont="1" applyBorder="1"/>
    <xf numFmtId="0" fontId="13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0" xfId="1" applyAlignment="1">
      <alignment horizontal="right" vertical="center"/>
    </xf>
    <xf numFmtId="14" fontId="18" fillId="0" borderId="0" xfId="1" applyNumberFormat="1" applyFont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6" fillId="0" borderId="10" xfId="1" applyBorder="1" applyAlignment="1">
      <alignment horizontal="center" vertical="center" wrapText="1"/>
    </xf>
    <xf numFmtId="0" fontId="6" fillId="0" borderId="11" xfId="1" applyBorder="1" applyAlignment="1">
      <alignment horizontal="center" vertical="center" wrapText="1"/>
    </xf>
    <xf numFmtId="0" fontId="6" fillId="0" borderId="12" xfId="1" applyBorder="1" applyAlignment="1">
      <alignment horizontal="center" vertical="center" wrapText="1"/>
    </xf>
    <xf numFmtId="0" fontId="6" fillId="0" borderId="13" xfId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3" fontId="4" fillId="0" borderId="8" xfId="1" applyNumberFormat="1" applyFont="1" applyBorder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0" fontId="11" fillId="0" borderId="0" xfId="1" applyNumberFormat="1" applyFont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NumberFormat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0" fillId="0" borderId="0" xfId="1" applyFont="1" applyAlignment="1">
      <alignment horizontal="left"/>
    </xf>
    <xf numFmtId="0" fontId="7" fillId="0" borderId="9" xfId="1" applyFont="1" applyBorder="1" applyAlignment="1">
      <alignment horizontal="left"/>
    </xf>
    <xf numFmtId="0" fontId="19" fillId="0" borderId="0" xfId="1" applyFont="1" applyFill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horizontal="center"/>
    </xf>
    <xf numFmtId="0" fontId="19" fillId="0" borderId="0" xfId="1" applyFont="1" applyBorder="1" applyAlignment="1">
      <alignment horizontal="center" vertical="center"/>
    </xf>
    <xf numFmtId="0" fontId="22" fillId="0" borderId="0" xfId="1" applyFont="1" applyBorder="1" applyAlignment="1">
      <alignment horizontal="right" vertical="center"/>
    </xf>
    <xf numFmtId="0" fontId="20" fillId="0" borderId="0" xfId="1" applyNumberFormat="1" applyFont="1" applyBorder="1" applyAlignment="1">
      <alignment horizontal="left" vertical="center"/>
    </xf>
    <xf numFmtId="0" fontId="19" fillId="0" borderId="0" xfId="1" applyNumberFormat="1" applyFont="1" applyBorder="1" applyAlignment="1">
      <alignment horizontal="center" vertical="center"/>
    </xf>
    <xf numFmtId="0" fontId="19" fillId="0" borderId="0" xfId="1" applyFont="1" applyBorder="1" applyAlignment="1">
      <alignment horizontal="right" vertical="center" wrapText="1"/>
    </xf>
    <xf numFmtId="0" fontId="23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Alignment="1">
      <alignment horizontal="center"/>
    </xf>
    <xf numFmtId="0" fontId="11" fillId="0" borderId="0" xfId="1" applyFont="1" applyAlignment="1">
      <alignment horizontal="left" vertical="center"/>
    </xf>
    <xf numFmtId="0" fontId="2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30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</cellXfs>
  <cellStyles count="6">
    <cellStyle name="Normal" xfId="0" builtinId="0"/>
    <cellStyle name="Normal 2" xfId="1"/>
    <cellStyle name="Normal 2 2" xfId="3"/>
    <cellStyle name="Normal 3" xfId="5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0"/>
  <sheetViews>
    <sheetView topLeftCell="A10" zoomScale="90" zoomScaleNormal="90" workbookViewId="0">
      <selection activeCell="A17" sqref="A17"/>
    </sheetView>
  </sheetViews>
  <sheetFormatPr defaultRowHeight="12.75" x14ac:dyDescent="0.2"/>
  <cols>
    <col min="1" max="1" width="4.140625" style="7" customWidth="1"/>
    <col min="2" max="2" width="31.140625" style="22" customWidth="1"/>
    <col min="3" max="4" width="9.7109375" style="7" customWidth="1"/>
    <col min="5" max="5" width="4" style="7" customWidth="1"/>
    <col min="6" max="6" width="4.140625" style="7" customWidth="1"/>
    <col min="7" max="7" width="30.28515625" style="7" customWidth="1"/>
    <col min="8" max="9" width="9.7109375" style="7" customWidth="1"/>
    <col min="10" max="10" width="9.140625" style="22"/>
    <col min="11" max="16384" width="9.140625" style="7"/>
  </cols>
  <sheetData>
    <row r="1" spans="1:10" ht="6" customHeight="1" x14ac:dyDescent="0.2"/>
    <row r="2" spans="1:10" ht="15" customHeight="1" x14ac:dyDescent="0.2">
      <c r="A2" s="51" t="s">
        <v>130</v>
      </c>
      <c r="B2" s="51"/>
      <c r="C2" s="51"/>
      <c r="D2" s="51"/>
      <c r="E2" s="51"/>
      <c r="F2" s="51"/>
      <c r="G2" s="51"/>
      <c r="H2" s="51"/>
      <c r="I2" s="51"/>
    </row>
    <row r="3" spans="1:10" ht="15.95" customHeight="1" x14ac:dyDescent="0.2">
      <c r="A3" s="52" t="s">
        <v>1</v>
      </c>
      <c r="B3" s="52"/>
      <c r="C3" s="52"/>
      <c r="D3" s="52"/>
      <c r="E3" s="52"/>
      <c r="F3" s="52"/>
      <c r="G3" s="52"/>
      <c r="H3" s="52"/>
      <c r="I3" s="53"/>
    </row>
    <row r="4" spans="1:10" ht="15" customHeight="1" x14ac:dyDescent="0.2">
      <c r="A4" s="236">
        <v>42551</v>
      </c>
      <c r="B4" s="237"/>
      <c r="C4" s="237"/>
      <c r="D4" s="237"/>
      <c r="E4" s="237"/>
      <c r="F4" s="237"/>
      <c r="G4" s="237"/>
      <c r="H4" s="237"/>
      <c r="I4" s="237"/>
    </row>
    <row r="5" spans="1:10" s="57" customFormat="1" ht="15" customHeight="1" x14ac:dyDescent="0.2">
      <c r="A5" s="54" t="s">
        <v>131</v>
      </c>
      <c r="B5" s="55"/>
      <c r="C5" s="55"/>
      <c r="D5" s="56"/>
      <c r="F5" s="58" t="s">
        <v>132</v>
      </c>
      <c r="G5" s="59"/>
      <c r="H5" s="59"/>
      <c r="I5" s="60"/>
      <c r="J5" s="223"/>
    </row>
    <row r="6" spans="1:10" s="61" customFormat="1" ht="15" customHeight="1" x14ac:dyDescent="0.2">
      <c r="A6" s="238" t="s">
        <v>133</v>
      </c>
      <c r="B6" s="239"/>
      <c r="C6" s="242" t="s">
        <v>4</v>
      </c>
      <c r="D6" s="243"/>
      <c r="F6" s="244" t="s">
        <v>133</v>
      </c>
      <c r="G6" s="245"/>
      <c r="H6" s="248" t="s">
        <v>4</v>
      </c>
      <c r="I6" s="249"/>
    </row>
    <row r="7" spans="1:10" s="61" customFormat="1" ht="24" x14ac:dyDescent="0.2">
      <c r="A7" s="240"/>
      <c r="B7" s="241"/>
      <c r="C7" s="9" t="s">
        <v>6</v>
      </c>
      <c r="D7" s="9" t="s">
        <v>7</v>
      </c>
      <c r="F7" s="246"/>
      <c r="G7" s="247"/>
      <c r="H7" s="9" t="s">
        <v>6</v>
      </c>
      <c r="I7" s="62" t="s">
        <v>7</v>
      </c>
    </row>
    <row r="8" spans="1:10" s="10" customFormat="1" ht="12" customHeight="1" x14ac:dyDescent="0.2">
      <c r="A8" s="8"/>
      <c r="B8" s="9" t="s">
        <v>8</v>
      </c>
      <c r="C8" s="8">
        <v>1</v>
      </c>
      <c r="D8" s="8">
        <v>1</v>
      </c>
      <c r="F8" s="8"/>
      <c r="G8" s="8" t="s">
        <v>9</v>
      </c>
      <c r="H8" s="63">
        <v>1</v>
      </c>
      <c r="I8" s="64">
        <v>2</v>
      </c>
      <c r="J8" s="65"/>
    </row>
    <row r="9" spans="1:10" ht="25.5" x14ac:dyDescent="0.2">
      <c r="A9" s="11" t="s">
        <v>10</v>
      </c>
      <c r="B9" s="12" t="s">
        <v>134</v>
      </c>
      <c r="C9" s="18"/>
      <c r="D9" s="18"/>
      <c r="F9" s="11" t="s">
        <v>10</v>
      </c>
      <c r="G9" s="11" t="s">
        <v>135</v>
      </c>
      <c r="H9" s="18"/>
      <c r="I9" s="66"/>
    </row>
    <row r="10" spans="1:10" ht="25.5" x14ac:dyDescent="0.2">
      <c r="A10" s="14" t="s">
        <v>136</v>
      </c>
      <c r="B10" s="15" t="s">
        <v>137</v>
      </c>
      <c r="C10" s="18"/>
      <c r="D10" s="18"/>
      <c r="F10" s="14" t="s">
        <v>136</v>
      </c>
      <c r="G10" s="67" t="s">
        <v>138</v>
      </c>
      <c r="H10" s="18">
        <v>2662</v>
      </c>
      <c r="I10" s="18">
        <v>2662</v>
      </c>
    </row>
    <row r="11" spans="1:10" x14ac:dyDescent="0.2">
      <c r="A11" s="13"/>
      <c r="B11" s="17" t="s">
        <v>139</v>
      </c>
      <c r="C11" s="18">
        <v>12</v>
      </c>
      <c r="D11" s="18">
        <v>12</v>
      </c>
      <c r="F11" s="13"/>
      <c r="G11" s="13" t="s">
        <v>140</v>
      </c>
      <c r="H11" s="18"/>
      <c r="I11" s="18"/>
    </row>
    <row r="12" spans="1:10" x14ac:dyDescent="0.2">
      <c r="A12" s="13"/>
      <c r="B12" s="17" t="s">
        <v>141</v>
      </c>
      <c r="C12" s="18">
        <v>114</v>
      </c>
      <c r="D12" s="18">
        <v>119</v>
      </c>
      <c r="F12" s="13"/>
      <c r="G12" s="69" t="s">
        <v>25</v>
      </c>
      <c r="H12" s="70">
        <f>SUM(H10:H11)</f>
        <v>2662</v>
      </c>
      <c r="I12" s="71">
        <f>SUM(I10:I11)</f>
        <v>2662</v>
      </c>
    </row>
    <row r="13" spans="1:10" x14ac:dyDescent="0.2">
      <c r="A13" s="13"/>
      <c r="B13" s="17" t="s">
        <v>142</v>
      </c>
      <c r="C13" s="18">
        <v>1840</v>
      </c>
      <c r="D13" s="18">
        <v>1889</v>
      </c>
      <c r="F13" s="14" t="s">
        <v>27</v>
      </c>
      <c r="G13" s="67" t="s">
        <v>143</v>
      </c>
      <c r="H13" s="18"/>
      <c r="I13" s="18"/>
    </row>
    <row r="14" spans="1:10" x14ac:dyDescent="0.2">
      <c r="A14" s="13"/>
      <c r="B14" s="17" t="s">
        <v>144</v>
      </c>
      <c r="C14" s="18">
        <v>2535</v>
      </c>
      <c r="D14" s="18">
        <v>2655</v>
      </c>
      <c r="F14" s="13">
        <v>1</v>
      </c>
      <c r="G14" s="17" t="s">
        <v>145</v>
      </c>
      <c r="H14" s="18"/>
      <c r="I14" s="18"/>
    </row>
    <row r="15" spans="1:10" ht="25.5" x14ac:dyDescent="0.2">
      <c r="A15" s="13"/>
      <c r="B15" s="17" t="s">
        <v>146</v>
      </c>
      <c r="C15" s="18">
        <v>63</v>
      </c>
      <c r="D15" s="18">
        <v>66</v>
      </c>
      <c r="F15" s="13">
        <v>2</v>
      </c>
      <c r="G15" s="72" t="s">
        <v>147</v>
      </c>
      <c r="H15" s="66">
        <v>3959</v>
      </c>
      <c r="I15" s="18">
        <v>3959</v>
      </c>
    </row>
    <row r="16" spans="1:10" ht="25.5" x14ac:dyDescent="0.2">
      <c r="A16" s="13"/>
      <c r="B16" s="17" t="s">
        <v>148</v>
      </c>
      <c r="C16" s="18">
        <v>65</v>
      </c>
      <c r="D16" s="18">
        <v>31</v>
      </c>
      <c r="F16" s="13">
        <v>3</v>
      </c>
      <c r="G16" s="17" t="s">
        <v>149</v>
      </c>
      <c r="H16" s="70">
        <f>SUM(H17:H19)</f>
        <v>7402</v>
      </c>
      <c r="I16" s="71">
        <f>SUM(I17:I19)</f>
        <v>6944</v>
      </c>
    </row>
    <row r="17" spans="1:9" s="7" customFormat="1" x14ac:dyDescent="0.2">
      <c r="A17" s="13"/>
      <c r="B17" s="73" t="s">
        <v>25</v>
      </c>
      <c r="C17" s="70">
        <f>SUM(C11:C16)</f>
        <v>4629</v>
      </c>
      <c r="D17" s="70">
        <f>SUM(D11:D16)</f>
        <v>4772</v>
      </c>
      <c r="F17" s="13"/>
      <c r="G17" s="72" t="s">
        <v>150</v>
      </c>
      <c r="H17" s="18">
        <v>684</v>
      </c>
      <c r="I17" s="18">
        <v>684</v>
      </c>
    </row>
    <row r="18" spans="1:9" s="7" customFormat="1" ht="25.5" x14ac:dyDescent="0.2">
      <c r="A18" s="14" t="s">
        <v>27</v>
      </c>
      <c r="B18" s="15" t="s">
        <v>151</v>
      </c>
      <c r="C18" s="18"/>
      <c r="D18" s="18"/>
      <c r="F18" s="13"/>
      <c r="G18" s="74" t="s">
        <v>152</v>
      </c>
      <c r="H18" s="18"/>
      <c r="I18" s="18"/>
    </row>
    <row r="19" spans="1:9" s="7" customFormat="1" ht="25.5" x14ac:dyDescent="0.2">
      <c r="A19" s="13"/>
      <c r="B19" s="17" t="s">
        <v>153</v>
      </c>
      <c r="C19" s="18"/>
      <c r="D19" s="18"/>
      <c r="F19" s="13"/>
      <c r="G19" s="74" t="s">
        <v>154</v>
      </c>
      <c r="H19" s="18">
        <v>6718</v>
      </c>
      <c r="I19" s="18">
        <v>6260</v>
      </c>
    </row>
    <row r="20" spans="1:9" s="7" customFormat="1" x14ac:dyDescent="0.2">
      <c r="A20" s="13"/>
      <c r="B20" s="17" t="s">
        <v>155</v>
      </c>
      <c r="C20" s="18"/>
      <c r="D20" s="18"/>
      <c r="F20" s="13"/>
      <c r="G20" s="69" t="s">
        <v>48</v>
      </c>
      <c r="H20" s="70">
        <f>SUM(H14+H15+H16)</f>
        <v>11361</v>
      </c>
      <c r="I20" s="75">
        <f>SUM(I14+I15+I16)</f>
        <v>10903</v>
      </c>
    </row>
    <row r="21" spans="1:9" s="7" customFormat="1" x14ac:dyDescent="0.2">
      <c r="A21" s="13"/>
      <c r="B21" s="17" t="s">
        <v>156</v>
      </c>
      <c r="C21" s="18">
        <v>0</v>
      </c>
      <c r="D21" s="18">
        <v>1</v>
      </c>
      <c r="F21" s="14" t="s">
        <v>32</v>
      </c>
      <c r="G21" s="15" t="s">
        <v>157</v>
      </c>
      <c r="H21" s="18"/>
      <c r="I21" s="18"/>
    </row>
    <row r="22" spans="1:9" s="7" customFormat="1" x14ac:dyDescent="0.2">
      <c r="A22" s="13"/>
      <c r="B22" s="17" t="s">
        <v>23</v>
      </c>
      <c r="C22" s="18">
        <v>0</v>
      </c>
      <c r="D22" s="18">
        <v>0</v>
      </c>
      <c r="F22" s="14"/>
      <c r="G22" s="19" t="s">
        <v>158</v>
      </c>
      <c r="H22" s="70">
        <f>H23+H24</f>
        <v>1077</v>
      </c>
      <c r="I22" s="71">
        <f>SUM(I23:I24)</f>
        <v>1077</v>
      </c>
    </row>
    <row r="23" spans="1:9" s="7" customFormat="1" x14ac:dyDescent="0.2">
      <c r="A23" s="13"/>
      <c r="B23" s="73" t="s">
        <v>48</v>
      </c>
      <c r="C23" s="70">
        <f>SUM(C19:C22)</f>
        <v>0</v>
      </c>
      <c r="D23" s="70">
        <f>SUM(D19:D22)</f>
        <v>1</v>
      </c>
      <c r="F23" s="14"/>
      <c r="G23" s="76" t="s">
        <v>159</v>
      </c>
      <c r="H23" s="66">
        <v>1077</v>
      </c>
      <c r="I23" s="18">
        <v>1077</v>
      </c>
    </row>
    <row r="24" spans="1:9" s="7" customFormat="1" ht="25.5" x14ac:dyDescent="0.2">
      <c r="A24" s="14" t="s">
        <v>32</v>
      </c>
      <c r="B24" s="15" t="s">
        <v>160</v>
      </c>
      <c r="C24" s="18"/>
      <c r="D24" s="18"/>
      <c r="F24" s="13"/>
      <c r="G24" s="77" t="s">
        <v>223</v>
      </c>
      <c r="H24" s="18">
        <v>0</v>
      </c>
      <c r="I24" s="18">
        <v>0</v>
      </c>
    </row>
    <row r="25" spans="1:9" s="7" customFormat="1" x14ac:dyDescent="0.2">
      <c r="A25" s="13"/>
      <c r="B25" s="17" t="s">
        <v>161</v>
      </c>
      <c r="C25" s="18">
        <v>0</v>
      </c>
      <c r="D25" s="18">
        <v>0</v>
      </c>
      <c r="F25" s="13"/>
      <c r="G25" s="13" t="s">
        <v>162</v>
      </c>
      <c r="H25" s="18">
        <v>640</v>
      </c>
      <c r="I25" s="18">
        <v>916</v>
      </c>
    </row>
    <row r="26" spans="1:9" s="7" customFormat="1" x14ac:dyDescent="0.2">
      <c r="A26" s="13"/>
      <c r="B26" s="76" t="s">
        <v>224</v>
      </c>
      <c r="C26" s="18">
        <v>1212</v>
      </c>
      <c r="D26" s="18">
        <v>1212</v>
      </c>
      <c r="F26" s="13"/>
      <c r="G26" s="73" t="s">
        <v>47</v>
      </c>
      <c r="H26" s="71">
        <f>H22+H25</f>
        <v>1717</v>
      </c>
      <c r="I26" s="71">
        <f>I22+I25</f>
        <v>1993</v>
      </c>
    </row>
    <row r="27" spans="1:9" s="7" customFormat="1" x14ac:dyDescent="0.2">
      <c r="A27" s="13"/>
      <c r="B27" s="73" t="s">
        <v>47</v>
      </c>
      <c r="C27" s="70">
        <f>SUM(C25:C26)</f>
        <v>1212</v>
      </c>
      <c r="D27" s="70">
        <f>SUM(D25:D26)</f>
        <v>1212</v>
      </c>
      <c r="F27" s="13"/>
      <c r="G27" s="21" t="s">
        <v>163</v>
      </c>
      <c r="H27" s="70">
        <f>H12+H14+H15+H16+H26</f>
        <v>15740</v>
      </c>
      <c r="I27" s="70">
        <f>I12+I14+I15+I16+I26</f>
        <v>15558</v>
      </c>
    </row>
    <row r="28" spans="1:9" s="7" customFormat="1" ht="16.5" customHeight="1" x14ac:dyDescent="0.2">
      <c r="A28" s="14" t="s">
        <v>57</v>
      </c>
      <c r="B28" s="15" t="s">
        <v>164</v>
      </c>
      <c r="C28" s="18"/>
      <c r="D28" s="18"/>
      <c r="F28" s="11" t="s">
        <v>49</v>
      </c>
      <c r="G28" s="11" t="s">
        <v>165</v>
      </c>
      <c r="H28" s="18"/>
      <c r="I28" s="18"/>
    </row>
    <row r="29" spans="1:9" s="7" customFormat="1" x14ac:dyDescent="0.2">
      <c r="A29" s="13"/>
      <c r="B29" s="73" t="s">
        <v>166</v>
      </c>
      <c r="C29" s="18"/>
      <c r="D29" s="18"/>
      <c r="F29" s="14" t="s">
        <v>13</v>
      </c>
      <c r="G29" s="67" t="s">
        <v>167</v>
      </c>
      <c r="H29" s="18"/>
      <c r="I29" s="18"/>
    </row>
    <row r="30" spans="1:9" s="7" customFormat="1" x14ac:dyDescent="0.2">
      <c r="A30" s="14" t="s">
        <v>72</v>
      </c>
      <c r="B30" s="15" t="s">
        <v>168</v>
      </c>
      <c r="C30" s="18"/>
      <c r="D30" s="18"/>
      <c r="F30" s="13"/>
      <c r="G30" s="13" t="s">
        <v>169</v>
      </c>
      <c r="H30" s="66">
        <v>252</v>
      </c>
      <c r="I30" s="18">
        <v>252</v>
      </c>
    </row>
    <row r="31" spans="1:9" s="7" customFormat="1" x14ac:dyDescent="0.2">
      <c r="A31" s="13"/>
      <c r="B31" s="21" t="s">
        <v>163</v>
      </c>
      <c r="C31" s="70">
        <f>C17+C23+C27+C29</f>
        <v>5841</v>
      </c>
      <c r="D31" s="70">
        <f>D17+D23+D27+D29</f>
        <v>5985</v>
      </c>
      <c r="F31" s="14"/>
      <c r="G31" s="20" t="s">
        <v>197</v>
      </c>
      <c r="H31" s="18">
        <v>216</v>
      </c>
      <c r="I31" s="18">
        <v>216</v>
      </c>
    </row>
    <row r="32" spans="1:9" s="7" customFormat="1" ht="25.5" x14ac:dyDescent="0.2">
      <c r="A32" s="11" t="s">
        <v>49</v>
      </c>
      <c r="B32" s="12" t="s">
        <v>170</v>
      </c>
      <c r="C32" s="18"/>
      <c r="D32" s="18"/>
      <c r="F32" s="14"/>
      <c r="G32" s="73" t="s">
        <v>25</v>
      </c>
      <c r="H32" s="70">
        <f>H30+H31</f>
        <v>468</v>
      </c>
      <c r="I32" s="75">
        <f>SUM(I30:I31)</f>
        <v>468</v>
      </c>
    </row>
    <row r="33" spans="1:12" x14ac:dyDescent="0.2">
      <c r="A33" s="14" t="s">
        <v>13</v>
      </c>
      <c r="B33" s="15" t="s">
        <v>171</v>
      </c>
      <c r="C33" s="18"/>
      <c r="D33" s="18"/>
      <c r="F33" s="14" t="s">
        <v>27</v>
      </c>
      <c r="G33" s="15" t="s">
        <v>184</v>
      </c>
      <c r="H33" s="18">
        <v>0</v>
      </c>
      <c r="I33" s="18">
        <v>0</v>
      </c>
      <c r="K33" s="78"/>
    </row>
    <row r="34" spans="1:12" x14ac:dyDescent="0.2">
      <c r="A34" s="14"/>
      <c r="B34" s="19" t="s">
        <v>172</v>
      </c>
      <c r="C34" s="18">
        <v>205</v>
      </c>
      <c r="D34" s="18">
        <v>235</v>
      </c>
      <c r="F34" s="13"/>
      <c r="G34" s="21" t="s">
        <v>173</v>
      </c>
      <c r="H34" s="70">
        <f>H32+H33</f>
        <v>468</v>
      </c>
      <c r="I34" s="70">
        <f>I32+I33</f>
        <v>468</v>
      </c>
      <c r="J34" s="79"/>
    </row>
    <row r="35" spans="1:12" x14ac:dyDescent="0.2">
      <c r="A35" s="13"/>
      <c r="B35" s="17" t="s">
        <v>19</v>
      </c>
      <c r="C35" s="18"/>
      <c r="D35" s="18"/>
      <c r="F35" s="11" t="s">
        <v>53</v>
      </c>
      <c r="G35" s="11" t="s">
        <v>174</v>
      </c>
      <c r="H35" s="18"/>
      <c r="I35" s="18"/>
    </row>
    <row r="36" spans="1:12" x14ac:dyDescent="0.2">
      <c r="A36" s="13"/>
      <c r="B36" s="73" t="s">
        <v>25</v>
      </c>
      <c r="C36" s="70">
        <f>SUM(C34:C35)</f>
        <v>205</v>
      </c>
      <c r="D36" s="70">
        <f>SUM(D34:D35)</f>
        <v>235</v>
      </c>
      <c r="F36" s="14" t="s">
        <v>13</v>
      </c>
      <c r="G36" s="67" t="s">
        <v>175</v>
      </c>
      <c r="H36" s="18"/>
      <c r="I36" s="18"/>
    </row>
    <row r="37" spans="1:12" ht="25.5" x14ac:dyDescent="0.2">
      <c r="A37" s="14" t="s">
        <v>27</v>
      </c>
      <c r="B37" s="15" t="s">
        <v>176</v>
      </c>
      <c r="C37" s="18"/>
      <c r="D37" s="18"/>
      <c r="F37" s="14"/>
      <c r="G37" s="76" t="s">
        <v>177</v>
      </c>
      <c r="H37" s="18">
        <v>68</v>
      </c>
      <c r="I37" s="18">
        <v>87</v>
      </c>
    </row>
    <row r="38" spans="1:12" ht="25.5" x14ac:dyDescent="0.2">
      <c r="A38" s="14"/>
      <c r="B38" s="19" t="s">
        <v>178</v>
      </c>
      <c r="C38" s="18">
        <v>742</v>
      </c>
      <c r="D38" s="18">
        <v>539</v>
      </c>
      <c r="F38" s="14"/>
      <c r="G38" s="76" t="s">
        <v>84</v>
      </c>
      <c r="H38" s="18">
        <v>173</v>
      </c>
      <c r="I38" s="18">
        <v>173</v>
      </c>
    </row>
    <row r="39" spans="1:12" ht="25.5" x14ac:dyDescent="0.2">
      <c r="A39" s="14"/>
      <c r="B39" s="19" t="s">
        <v>85</v>
      </c>
      <c r="C39" s="18">
        <v>1</v>
      </c>
      <c r="D39" s="18">
        <v>1</v>
      </c>
      <c r="F39" s="13"/>
      <c r="G39" s="72" t="s">
        <v>179</v>
      </c>
      <c r="H39" s="18">
        <v>73</v>
      </c>
      <c r="I39" s="18">
        <v>74</v>
      </c>
    </row>
    <row r="40" spans="1:12" x14ac:dyDescent="0.2">
      <c r="A40" s="14"/>
      <c r="B40" s="19" t="s">
        <v>86</v>
      </c>
      <c r="C40" s="18">
        <v>0</v>
      </c>
      <c r="D40" s="18">
        <v>0</v>
      </c>
      <c r="F40" s="80"/>
      <c r="G40" s="72" t="s">
        <v>180</v>
      </c>
      <c r="H40" s="18">
        <v>173</v>
      </c>
      <c r="I40" s="18">
        <v>118</v>
      </c>
    </row>
    <row r="41" spans="1:12" s="81" customFormat="1" ht="23.25" customHeight="1" x14ac:dyDescent="0.2">
      <c r="A41" s="13"/>
      <c r="B41" s="17" t="s">
        <v>181</v>
      </c>
      <c r="C41" s="18">
        <v>2050</v>
      </c>
      <c r="D41" s="18">
        <v>1052</v>
      </c>
      <c r="F41" s="13"/>
      <c r="G41" s="72" t="s">
        <v>87</v>
      </c>
      <c r="H41" s="18">
        <v>18</v>
      </c>
      <c r="I41" s="18">
        <v>45</v>
      </c>
      <c r="J41" s="82"/>
    </row>
    <row r="42" spans="1:12" s="81" customFormat="1" x14ac:dyDescent="0.2">
      <c r="A42" s="13"/>
      <c r="B42" s="73" t="s">
        <v>48</v>
      </c>
      <c r="C42" s="70">
        <f>SUM(C38:C41)</f>
        <v>2793</v>
      </c>
      <c r="D42" s="70">
        <f>SUM(D38:D41)</f>
        <v>1592</v>
      </c>
      <c r="F42" s="13"/>
      <c r="G42" s="17" t="s">
        <v>182</v>
      </c>
      <c r="H42" s="18"/>
      <c r="I42" s="18"/>
      <c r="J42" s="82"/>
    </row>
    <row r="43" spans="1:12" ht="25.5" x14ac:dyDescent="0.2">
      <c r="A43" s="14" t="s">
        <v>32</v>
      </c>
      <c r="B43" s="15" t="s">
        <v>183</v>
      </c>
      <c r="C43" s="18"/>
      <c r="D43" s="18"/>
      <c r="F43" s="13"/>
      <c r="G43" s="73" t="s">
        <v>25</v>
      </c>
      <c r="H43" s="70">
        <f>SUM(H37:H42)</f>
        <v>505</v>
      </c>
      <c r="I43" s="70">
        <f>SUM(I37:I42)</f>
        <v>497</v>
      </c>
      <c r="J43" s="79"/>
      <c r="K43" s="78"/>
      <c r="L43" s="79"/>
    </row>
    <row r="44" spans="1:12" x14ac:dyDescent="0.2">
      <c r="A44" s="13"/>
      <c r="B44" s="73" t="s">
        <v>47</v>
      </c>
      <c r="C44" s="18"/>
      <c r="D44" s="18"/>
      <c r="F44" s="14" t="s">
        <v>27</v>
      </c>
      <c r="G44" s="15" t="s">
        <v>184</v>
      </c>
      <c r="H44" s="18">
        <v>0</v>
      </c>
      <c r="I44" s="68">
        <v>13</v>
      </c>
    </row>
    <row r="45" spans="1:12" x14ac:dyDescent="0.2">
      <c r="A45" s="14" t="s">
        <v>57</v>
      </c>
      <c r="B45" s="15" t="s">
        <v>185</v>
      </c>
      <c r="C45" s="18"/>
      <c r="D45" s="18"/>
      <c r="F45" s="13"/>
      <c r="G45" s="17"/>
      <c r="H45" s="18"/>
      <c r="I45" s="18"/>
    </row>
    <row r="46" spans="1:12" x14ac:dyDescent="0.2">
      <c r="A46" s="14"/>
      <c r="B46" s="19" t="s">
        <v>186</v>
      </c>
      <c r="C46" s="18">
        <v>10</v>
      </c>
      <c r="D46" s="18">
        <v>13</v>
      </c>
      <c r="F46" s="13"/>
      <c r="G46" s="21" t="s">
        <v>187</v>
      </c>
      <c r="H46" s="70">
        <f>H43+H44</f>
        <v>505</v>
      </c>
      <c r="I46" s="70">
        <f>I43+I44</f>
        <v>510</v>
      </c>
    </row>
    <row r="47" spans="1:12" ht="25.5" x14ac:dyDescent="0.2">
      <c r="A47" s="83"/>
      <c r="B47" s="19" t="s">
        <v>188</v>
      </c>
      <c r="C47" s="16">
        <v>7606</v>
      </c>
      <c r="D47" s="16">
        <v>8453</v>
      </c>
      <c r="F47" s="13"/>
      <c r="G47" s="13"/>
      <c r="H47" s="18"/>
      <c r="I47" s="18"/>
    </row>
    <row r="48" spans="1:12" x14ac:dyDescent="0.2">
      <c r="A48" s="13"/>
      <c r="B48" s="17" t="s">
        <v>189</v>
      </c>
      <c r="C48" s="18">
        <v>258</v>
      </c>
      <c r="D48" s="18">
        <v>258</v>
      </c>
      <c r="F48" s="13"/>
      <c r="G48" s="13"/>
      <c r="H48" s="18"/>
      <c r="I48" s="18"/>
    </row>
    <row r="49" spans="1:11" x14ac:dyDescent="0.2">
      <c r="A49" s="13"/>
      <c r="B49" s="73" t="s">
        <v>166</v>
      </c>
      <c r="C49" s="70">
        <f>SUM(C46:C48)</f>
        <v>7874</v>
      </c>
      <c r="D49" s="70">
        <f>SUM(D46:D48)</f>
        <v>8724</v>
      </c>
      <c r="F49" s="13"/>
      <c r="G49" s="13"/>
      <c r="H49" s="18"/>
      <c r="I49" s="18"/>
    </row>
    <row r="50" spans="1:11" x14ac:dyDescent="0.2">
      <c r="A50" s="14" t="s">
        <v>72</v>
      </c>
      <c r="B50" s="15" t="s">
        <v>168</v>
      </c>
      <c r="C50" s="18"/>
      <c r="D50" s="18"/>
      <c r="F50" s="13"/>
      <c r="G50" s="13"/>
      <c r="H50" s="18"/>
      <c r="I50" s="18"/>
    </row>
    <row r="51" spans="1:11" x14ac:dyDescent="0.2">
      <c r="A51" s="13"/>
      <c r="B51" s="21" t="s">
        <v>173</v>
      </c>
      <c r="C51" s="70">
        <f>C36+C42+C44+C49+C50</f>
        <v>10872</v>
      </c>
      <c r="D51" s="70">
        <f>D36+D42+D44+D49+D50</f>
        <v>10551</v>
      </c>
      <c r="F51" s="13"/>
      <c r="G51" s="13"/>
      <c r="H51" s="18"/>
      <c r="I51" s="18"/>
    </row>
    <row r="52" spans="1:11" x14ac:dyDescent="0.2">
      <c r="A52" s="13"/>
      <c r="B52" s="21" t="s">
        <v>190</v>
      </c>
      <c r="C52" s="47">
        <f>C31+C51</f>
        <v>16713</v>
      </c>
      <c r="D52" s="47">
        <f>D31+D51</f>
        <v>16536</v>
      </c>
      <c r="F52" s="13"/>
      <c r="G52" s="11" t="s">
        <v>191</v>
      </c>
      <c r="H52" s="47">
        <f>H27+H34+H46</f>
        <v>16713</v>
      </c>
      <c r="I52" s="47">
        <f>I27+I34+I46</f>
        <v>16536</v>
      </c>
    </row>
    <row r="53" spans="1:11" x14ac:dyDescent="0.2">
      <c r="A53" s="11" t="s">
        <v>53</v>
      </c>
      <c r="B53" s="12" t="s">
        <v>192</v>
      </c>
      <c r="C53" s="18"/>
      <c r="D53" s="18"/>
      <c r="F53" s="11" t="s">
        <v>69</v>
      </c>
      <c r="G53" s="11" t="s">
        <v>193</v>
      </c>
      <c r="H53" s="18"/>
      <c r="I53" s="18"/>
      <c r="J53" s="84"/>
    </row>
    <row r="54" spans="1:11" x14ac:dyDescent="0.2">
      <c r="A54" s="85"/>
      <c r="B54" s="86"/>
      <c r="C54" s="87"/>
      <c r="D54" s="87"/>
      <c r="F54" s="85"/>
      <c r="G54" s="85"/>
      <c r="H54" s="87"/>
      <c r="I54" s="87"/>
    </row>
    <row r="55" spans="1:11" x14ac:dyDescent="0.2">
      <c r="A55" s="85"/>
      <c r="B55" s="86"/>
      <c r="C55" s="87"/>
      <c r="D55" s="87"/>
      <c r="F55" s="85"/>
      <c r="G55" s="85"/>
      <c r="H55" s="87"/>
      <c r="I55" s="87"/>
    </row>
    <row r="56" spans="1:11" x14ac:dyDescent="0.2">
      <c r="A56" s="85"/>
      <c r="B56" s="86"/>
      <c r="C56" s="87"/>
      <c r="D56" s="87"/>
      <c r="F56" s="85"/>
      <c r="G56" s="85"/>
      <c r="H56" s="87"/>
      <c r="I56" s="87"/>
    </row>
    <row r="57" spans="1:11" x14ac:dyDescent="0.2">
      <c r="H57" s="78"/>
    </row>
    <row r="58" spans="1:11" ht="19.5" customHeight="1" x14ac:dyDescent="0.2">
      <c r="A58" s="23" t="s">
        <v>315</v>
      </c>
      <c r="C58" s="7" t="s">
        <v>194</v>
      </c>
      <c r="G58" s="224" t="s">
        <v>88</v>
      </c>
    </row>
    <row r="59" spans="1:11" x14ac:dyDescent="0.2">
      <c r="D59" s="88" t="s">
        <v>195</v>
      </c>
      <c r="G59" s="234" t="s">
        <v>196</v>
      </c>
      <c r="H59" s="235"/>
      <c r="I59" s="235"/>
    </row>
    <row r="61" spans="1:11" x14ac:dyDescent="0.2">
      <c r="C61" s="78">
        <f>+C52-H52</f>
        <v>0</v>
      </c>
      <c r="D61" s="78">
        <f>+D52-I52</f>
        <v>0</v>
      </c>
    </row>
    <row r="64" spans="1:11" x14ac:dyDescent="0.2">
      <c r="K64" s="22"/>
    </row>
    <row r="65" spans="11:11" s="7" customFormat="1" x14ac:dyDescent="0.2">
      <c r="K65" s="22"/>
    </row>
    <row r="66" spans="11:11" s="7" customFormat="1" x14ac:dyDescent="0.2">
      <c r="K66" s="22"/>
    </row>
    <row r="67" spans="11:11" s="7" customFormat="1" x14ac:dyDescent="0.2">
      <c r="K67" s="22"/>
    </row>
    <row r="68" spans="11:11" s="7" customFormat="1" x14ac:dyDescent="0.2">
      <c r="K68" s="22"/>
    </row>
    <row r="69" spans="11:11" s="7" customFormat="1" x14ac:dyDescent="0.2">
      <c r="K69" s="22"/>
    </row>
    <row r="70" spans="11:11" s="7" customFormat="1" x14ac:dyDescent="0.2">
      <c r="K70" s="22"/>
    </row>
  </sheetData>
  <mergeCells count="6">
    <mergeCell ref="G59:I59"/>
    <mergeCell ref="A4:I4"/>
    <mergeCell ref="A6:B7"/>
    <mergeCell ref="C6:D6"/>
    <mergeCell ref="F6:G7"/>
    <mergeCell ref="H6:I6"/>
  </mergeCells>
  <printOptions horizontalCentered="1"/>
  <pageMargins left="0.17" right="0.31" top="7.0000000000000007E-2" bottom="0.4" header="0.1" footer="0.37"/>
  <pageSetup paperSize="9" scale="85" orientation="portrait" horizontalDpi="4294967293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92D050"/>
  </sheetPr>
  <dimension ref="A1:IA24"/>
  <sheetViews>
    <sheetView zoomScale="90" zoomScaleNormal="90" workbookViewId="0">
      <selection activeCell="L8" sqref="L8"/>
    </sheetView>
  </sheetViews>
  <sheetFormatPr defaultColWidth="9" defaultRowHeight="12.75" x14ac:dyDescent="0.2"/>
  <cols>
    <col min="1" max="1" width="51.28515625" style="26" customWidth="1"/>
    <col min="2" max="2" width="8" style="26" customWidth="1"/>
    <col min="3" max="3" width="14" style="26" customWidth="1"/>
    <col min="4" max="4" width="14.7109375" style="26" customWidth="1"/>
    <col min="5" max="6" width="14.85546875" style="26" customWidth="1"/>
    <col min="7" max="7" width="16.42578125" style="26" customWidth="1"/>
    <col min="8" max="235" width="9" style="26" customWidth="1"/>
    <col min="236" max="16384" width="9" style="1"/>
  </cols>
  <sheetData>
    <row r="1" spans="1:235" ht="20.65" customHeight="1" x14ac:dyDescent="0.25">
      <c r="A1" s="24" t="s">
        <v>90</v>
      </c>
      <c r="B1" s="24"/>
      <c r="C1" s="24"/>
      <c r="D1" s="24"/>
      <c r="E1" s="24"/>
      <c r="F1" s="24"/>
      <c r="G1" s="25"/>
    </row>
    <row r="2" spans="1:235" ht="21" customHeight="1" x14ac:dyDescent="0.25">
      <c r="B2" s="27" t="s">
        <v>323</v>
      </c>
      <c r="C2" s="28"/>
      <c r="D2" s="27"/>
      <c r="G2" s="29" t="s">
        <v>91</v>
      </c>
    </row>
    <row r="3" spans="1:235" ht="19.5" customHeight="1" x14ac:dyDescent="0.25">
      <c r="A3" s="30" t="s">
        <v>92</v>
      </c>
      <c r="G3" s="1"/>
    </row>
    <row r="4" spans="1:235" s="34" customFormat="1" ht="28.5" x14ac:dyDescent="0.2">
      <c r="A4" s="31"/>
      <c r="B4" s="32" t="s">
        <v>93</v>
      </c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</row>
    <row r="5" spans="1:235" ht="22.5" customHeight="1" x14ac:dyDescent="0.25">
      <c r="A5" s="35" t="s">
        <v>99</v>
      </c>
      <c r="B5" s="36">
        <v>71</v>
      </c>
      <c r="C5" s="37">
        <v>0</v>
      </c>
      <c r="D5" s="37"/>
      <c r="E5" s="37"/>
      <c r="F5" s="37"/>
      <c r="G5" s="37"/>
    </row>
    <row r="6" spans="1:235" ht="22.9" customHeight="1" x14ac:dyDescent="0.25">
      <c r="A6" s="38" t="s">
        <v>100</v>
      </c>
      <c r="B6" s="36">
        <v>73</v>
      </c>
      <c r="C6" s="37">
        <v>742</v>
      </c>
      <c r="D6" s="37">
        <v>438</v>
      </c>
      <c r="E6" s="37">
        <v>104</v>
      </c>
      <c r="F6" s="37">
        <v>195</v>
      </c>
      <c r="G6" s="37">
        <v>5</v>
      </c>
      <c r="H6" s="40"/>
    </row>
    <row r="7" spans="1:235" ht="18" customHeight="1" x14ac:dyDescent="0.25">
      <c r="A7" s="38" t="s">
        <v>101</v>
      </c>
      <c r="B7" s="36">
        <v>75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40"/>
    </row>
    <row r="8" spans="1:235" ht="22.9" customHeight="1" x14ac:dyDescent="0.25">
      <c r="A8" s="38" t="s">
        <v>85</v>
      </c>
      <c r="B8" s="36">
        <v>76</v>
      </c>
      <c r="C8" s="37">
        <v>1</v>
      </c>
      <c r="D8" s="37">
        <v>0</v>
      </c>
      <c r="E8" s="37">
        <v>0</v>
      </c>
      <c r="F8" s="37">
        <v>0</v>
      </c>
      <c r="G8" s="37">
        <v>1</v>
      </c>
      <c r="H8" s="40"/>
    </row>
    <row r="9" spans="1:235" ht="19.5" customHeight="1" x14ac:dyDescent="0.25">
      <c r="A9" s="38" t="s">
        <v>86</v>
      </c>
      <c r="B9" s="36">
        <v>77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40"/>
    </row>
    <row r="10" spans="1:235" s="7" customFormat="1" ht="22.9" customHeight="1" x14ac:dyDescent="0.2">
      <c r="A10" s="48" t="s">
        <v>328</v>
      </c>
      <c r="B10" s="49">
        <v>78</v>
      </c>
      <c r="C10" s="50">
        <v>2050</v>
      </c>
      <c r="D10" s="50">
        <v>0</v>
      </c>
      <c r="E10" s="50">
        <v>0</v>
      </c>
      <c r="F10" s="50">
        <v>1000</v>
      </c>
      <c r="G10" s="50">
        <v>1050</v>
      </c>
      <c r="H10" s="40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3"/>
      <c r="BG10" s="233"/>
      <c r="BH10" s="233"/>
      <c r="BI10" s="233"/>
      <c r="BJ10" s="233"/>
      <c r="BK10" s="233"/>
      <c r="BL10" s="233"/>
      <c r="BM10" s="233"/>
      <c r="BN10" s="233"/>
      <c r="BO10" s="233"/>
      <c r="BP10" s="233"/>
      <c r="BQ10" s="233"/>
      <c r="BR10" s="233"/>
      <c r="BS10" s="233"/>
      <c r="BT10" s="233"/>
      <c r="BU10" s="233"/>
      <c r="BV10" s="233"/>
      <c r="BW10" s="233"/>
      <c r="BX10" s="233"/>
      <c r="BY10" s="233"/>
      <c r="BZ10" s="233"/>
      <c r="CA10" s="233"/>
      <c r="CB10" s="233"/>
      <c r="CC10" s="233"/>
      <c r="CD10" s="233"/>
      <c r="CE10" s="233"/>
      <c r="CF10" s="233"/>
      <c r="CG10" s="233"/>
      <c r="CH10" s="233"/>
      <c r="CI10" s="233"/>
      <c r="CJ10" s="233"/>
      <c r="CK10" s="233"/>
      <c r="CL10" s="233"/>
      <c r="CM10" s="233"/>
      <c r="CN10" s="233"/>
      <c r="CO10" s="233"/>
      <c r="CP10" s="233"/>
      <c r="CQ10" s="233"/>
      <c r="CR10" s="233"/>
      <c r="CS10" s="233"/>
      <c r="CT10" s="233"/>
      <c r="CU10" s="233"/>
      <c r="CV10" s="233"/>
      <c r="CW10" s="233"/>
      <c r="CX10" s="233"/>
      <c r="CY10" s="233"/>
      <c r="CZ10" s="233"/>
      <c r="DA10" s="233"/>
      <c r="DB10" s="233"/>
      <c r="DC10" s="233"/>
      <c r="DD10" s="233"/>
      <c r="DE10" s="233"/>
      <c r="DF10" s="233"/>
      <c r="DG10" s="233"/>
      <c r="DH10" s="233"/>
      <c r="DI10" s="233"/>
      <c r="DJ10" s="233"/>
      <c r="DK10" s="233"/>
      <c r="DL10" s="233"/>
      <c r="DM10" s="233"/>
      <c r="DN10" s="233"/>
      <c r="DO10" s="233"/>
      <c r="DP10" s="233"/>
      <c r="DQ10" s="233"/>
      <c r="DR10" s="233"/>
      <c r="DS10" s="233"/>
      <c r="DT10" s="233"/>
      <c r="DU10" s="233"/>
      <c r="DV10" s="233"/>
      <c r="DW10" s="233"/>
      <c r="DX10" s="233"/>
      <c r="DY10" s="233"/>
      <c r="DZ10" s="233"/>
      <c r="EA10" s="233"/>
      <c r="EB10" s="233"/>
      <c r="EC10" s="233"/>
      <c r="ED10" s="233"/>
      <c r="EE10" s="233"/>
      <c r="EF10" s="233"/>
      <c r="EG10" s="233"/>
      <c r="EH10" s="233"/>
      <c r="EI10" s="233"/>
      <c r="EJ10" s="233"/>
      <c r="EK10" s="233"/>
      <c r="EL10" s="233"/>
      <c r="EM10" s="233"/>
      <c r="EN10" s="233"/>
      <c r="EO10" s="233"/>
      <c r="EP10" s="233"/>
      <c r="EQ10" s="233"/>
      <c r="ER10" s="233"/>
      <c r="ES10" s="233"/>
      <c r="ET10" s="233"/>
      <c r="EU10" s="233"/>
      <c r="EV10" s="233"/>
      <c r="EW10" s="233"/>
      <c r="EX10" s="233"/>
      <c r="EY10" s="233"/>
      <c r="EZ10" s="233"/>
      <c r="FA10" s="233"/>
      <c r="FB10" s="233"/>
      <c r="FC10" s="233"/>
      <c r="FD10" s="233"/>
      <c r="FE10" s="233"/>
      <c r="FF10" s="233"/>
      <c r="FG10" s="233"/>
      <c r="FH10" s="233"/>
      <c r="FI10" s="233"/>
      <c r="FJ10" s="233"/>
      <c r="FK10" s="233"/>
      <c r="FL10" s="233"/>
      <c r="FM10" s="233"/>
      <c r="FN10" s="233"/>
      <c r="FO10" s="233"/>
      <c r="FP10" s="233"/>
      <c r="FQ10" s="233"/>
      <c r="FR10" s="233"/>
      <c r="FS10" s="233"/>
      <c r="FT10" s="233"/>
      <c r="FU10" s="233"/>
      <c r="FV10" s="233"/>
      <c r="FW10" s="233"/>
      <c r="FX10" s="233"/>
      <c r="FY10" s="233"/>
      <c r="FZ10" s="233"/>
      <c r="GA10" s="233"/>
      <c r="GB10" s="233"/>
      <c r="GC10" s="233"/>
      <c r="GD10" s="233"/>
      <c r="GE10" s="233"/>
      <c r="GF10" s="233"/>
      <c r="GG10" s="233"/>
      <c r="GH10" s="233"/>
      <c r="GI10" s="233"/>
      <c r="GJ10" s="233"/>
      <c r="GK10" s="233"/>
      <c r="GL10" s="233"/>
      <c r="GM10" s="233"/>
      <c r="GN10" s="233"/>
      <c r="GO10" s="233"/>
      <c r="GP10" s="233"/>
      <c r="GQ10" s="233"/>
      <c r="GR10" s="233"/>
      <c r="GS10" s="233"/>
      <c r="GT10" s="233"/>
      <c r="GU10" s="233"/>
      <c r="GV10" s="233"/>
      <c r="GW10" s="233"/>
      <c r="GX10" s="233"/>
      <c r="GY10" s="233"/>
      <c r="GZ10" s="233"/>
      <c r="HA10" s="233"/>
      <c r="HB10" s="233"/>
      <c r="HC10" s="233"/>
      <c r="HD10" s="233"/>
      <c r="HE10" s="233"/>
      <c r="HF10" s="233"/>
      <c r="HG10" s="233"/>
      <c r="HH10" s="233"/>
      <c r="HI10" s="233"/>
      <c r="HJ10" s="233"/>
      <c r="HK10" s="233"/>
      <c r="HL10" s="233"/>
      <c r="HM10" s="233"/>
      <c r="HN10" s="233"/>
      <c r="HO10" s="233"/>
      <c r="HP10" s="233"/>
      <c r="HQ10" s="233"/>
      <c r="HR10" s="233"/>
      <c r="HS10" s="233"/>
      <c r="HT10" s="233"/>
      <c r="HU10" s="233"/>
      <c r="HV10" s="233"/>
      <c r="HW10" s="233"/>
      <c r="HX10" s="233"/>
      <c r="HY10" s="233"/>
      <c r="HZ10" s="233"/>
      <c r="IA10" s="233"/>
    </row>
    <row r="11" spans="1:235" ht="12" customHeight="1" x14ac:dyDescent="0.2">
      <c r="C11" s="40"/>
      <c r="D11" s="40"/>
      <c r="E11" s="40"/>
      <c r="F11" s="40"/>
      <c r="G11" s="40"/>
    </row>
    <row r="12" spans="1:235" ht="15.6" customHeight="1" x14ac:dyDescent="0.25">
      <c r="A12" s="30" t="s">
        <v>102</v>
      </c>
      <c r="C12" s="40"/>
      <c r="D12" s="40"/>
      <c r="E12" s="40"/>
      <c r="F12" s="40"/>
      <c r="G12" s="40"/>
    </row>
    <row r="13" spans="1:235" s="34" customFormat="1" ht="28.5" x14ac:dyDescent="0.2">
      <c r="A13" s="31"/>
      <c r="B13" s="32" t="s">
        <v>93</v>
      </c>
      <c r="C13" s="41" t="s">
        <v>94</v>
      </c>
      <c r="D13" s="41" t="s">
        <v>95</v>
      </c>
      <c r="E13" s="41" t="s">
        <v>96</v>
      </c>
      <c r="F13" s="41" t="s">
        <v>97</v>
      </c>
      <c r="G13" s="41" t="s">
        <v>98</v>
      </c>
    </row>
    <row r="14" spans="1:235" ht="22.9" customHeight="1" x14ac:dyDescent="0.25">
      <c r="A14" s="38" t="s">
        <v>103</v>
      </c>
      <c r="B14" s="36">
        <v>611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</row>
    <row r="15" spans="1:235" ht="22.9" customHeight="1" x14ac:dyDescent="0.25">
      <c r="A15" s="38" t="s">
        <v>104</v>
      </c>
      <c r="B15" s="36">
        <v>612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</row>
    <row r="16" spans="1:235" ht="22.9" customHeight="1" x14ac:dyDescent="0.25">
      <c r="A16" s="38" t="s">
        <v>105</v>
      </c>
      <c r="B16" s="36">
        <v>613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</row>
    <row r="17" spans="1:8" s="1" customFormat="1" ht="22.9" customHeight="1" x14ac:dyDescent="0.25">
      <c r="A17" s="38" t="s">
        <v>89</v>
      </c>
      <c r="B17" s="36">
        <v>614</v>
      </c>
      <c r="C17" s="37">
        <v>68</v>
      </c>
      <c r="D17" s="37">
        <v>40</v>
      </c>
      <c r="E17" s="42">
        <v>18</v>
      </c>
      <c r="F17" s="37">
        <v>0</v>
      </c>
      <c r="G17" s="37">
        <v>10</v>
      </c>
      <c r="H17" s="40"/>
    </row>
    <row r="18" spans="1:8" s="1" customFormat="1" ht="22.9" customHeight="1" x14ac:dyDescent="0.25">
      <c r="A18" s="38" t="s">
        <v>329</v>
      </c>
      <c r="B18" s="36">
        <v>616</v>
      </c>
      <c r="C18" s="37">
        <v>173</v>
      </c>
      <c r="D18" s="37">
        <v>173</v>
      </c>
      <c r="E18" s="37">
        <v>0</v>
      </c>
      <c r="F18" s="37">
        <v>0</v>
      </c>
      <c r="G18" s="37">
        <v>0</v>
      </c>
      <c r="H18" s="40"/>
    </row>
    <row r="19" spans="1:8" s="1" customFormat="1" ht="21.75" customHeight="1" x14ac:dyDescent="0.25">
      <c r="A19" s="38" t="s">
        <v>84</v>
      </c>
      <c r="B19" s="36">
        <v>617</v>
      </c>
      <c r="C19" s="39">
        <v>173</v>
      </c>
      <c r="D19" s="39">
        <v>128</v>
      </c>
      <c r="E19" s="37">
        <v>0</v>
      </c>
      <c r="F19" s="37">
        <v>0</v>
      </c>
      <c r="G19" s="42">
        <v>45</v>
      </c>
      <c r="H19" s="40"/>
    </row>
    <row r="20" spans="1:8" s="1" customFormat="1" ht="21" customHeight="1" x14ac:dyDescent="0.25">
      <c r="A20" s="38" t="s">
        <v>106</v>
      </c>
      <c r="B20" s="36">
        <v>618</v>
      </c>
      <c r="C20" s="37">
        <v>73</v>
      </c>
      <c r="D20" s="37">
        <v>63</v>
      </c>
      <c r="E20" s="37">
        <v>0</v>
      </c>
      <c r="F20" s="37">
        <v>0</v>
      </c>
      <c r="G20" s="42">
        <v>10</v>
      </c>
      <c r="H20" s="40"/>
    </row>
    <row r="21" spans="1:8" s="1" customFormat="1" ht="21.75" customHeight="1" x14ac:dyDescent="0.25">
      <c r="A21" s="38" t="s">
        <v>87</v>
      </c>
      <c r="B21" s="36">
        <v>619</v>
      </c>
      <c r="C21" s="37">
        <v>18</v>
      </c>
      <c r="D21" s="37">
        <v>11</v>
      </c>
      <c r="E21" s="37">
        <v>0</v>
      </c>
      <c r="F21" s="37">
        <v>0</v>
      </c>
      <c r="G21" s="37">
        <v>7</v>
      </c>
      <c r="H21" s="40"/>
    </row>
    <row r="22" spans="1:8" s="1" customFormat="1" ht="30.75" customHeight="1" x14ac:dyDescent="0.2">
      <c r="A22" s="26"/>
      <c r="B22" s="43"/>
      <c r="C22" s="26"/>
      <c r="D22" s="26"/>
      <c r="E22" s="26"/>
      <c r="F22" s="26"/>
      <c r="G22" s="44"/>
      <c r="H22" s="26"/>
    </row>
    <row r="23" spans="1:8" s="1" customFormat="1" ht="17.45" customHeight="1" x14ac:dyDescent="0.2">
      <c r="A23" s="45" t="s">
        <v>107</v>
      </c>
      <c r="B23" s="26"/>
      <c r="C23" s="26"/>
      <c r="D23" s="26"/>
      <c r="E23" s="46" t="s">
        <v>88</v>
      </c>
      <c r="F23" s="26"/>
      <c r="G23" s="26"/>
      <c r="H23" s="26"/>
    </row>
    <row r="24" spans="1:8" s="1" customFormat="1" ht="23.25" customHeight="1" x14ac:dyDescent="0.2">
      <c r="A24" s="46" t="s">
        <v>108</v>
      </c>
      <c r="B24" s="26"/>
      <c r="C24" s="26"/>
      <c r="D24" s="26"/>
      <c r="E24" s="26"/>
      <c r="F24" s="46" t="s">
        <v>222</v>
      </c>
      <c r="G24" s="26"/>
      <c r="H24" s="26"/>
    </row>
  </sheetData>
  <phoneticPr fontId="0" type="noConversion"/>
  <pageMargins left="0.4699999988079071" right="0.34999999403953552" top="0.5" bottom="0.49000000953674316" header="0.5" footer="0.5"/>
  <pageSetup paperSize="9" orientation="landscape" horizontalDpi="4294967293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6"/>
  <sheetViews>
    <sheetView zoomScaleNormal="100" workbookViewId="0">
      <selection activeCell="A17" sqref="A17"/>
    </sheetView>
  </sheetViews>
  <sheetFormatPr defaultColWidth="9" defaultRowHeight="12.75" x14ac:dyDescent="0.2"/>
  <cols>
    <col min="1" max="1" width="50" style="1" customWidth="1"/>
    <col min="2" max="2" width="11.28515625" style="1" customWidth="1"/>
    <col min="3" max="3" width="14.140625" style="1" customWidth="1"/>
    <col min="4" max="4" width="14.7109375" style="1" customWidth="1"/>
    <col min="5" max="5" width="9.42578125" style="1" customWidth="1"/>
    <col min="6" max="6" width="5" style="1" customWidth="1"/>
    <col min="7" max="8" width="9.42578125" style="1" customWidth="1"/>
    <col min="9" max="16384" width="9" style="1"/>
  </cols>
  <sheetData>
    <row r="1" spans="1:8" ht="15.75" x14ac:dyDescent="0.25">
      <c r="A1" s="89" t="s">
        <v>111</v>
      </c>
      <c r="B1" s="90"/>
      <c r="C1" s="90"/>
      <c r="D1" s="90"/>
      <c r="E1" s="91"/>
      <c r="F1" s="91"/>
      <c r="G1" s="91"/>
    </row>
    <row r="2" spans="1:8" x14ac:dyDescent="0.2">
      <c r="D2" s="92"/>
      <c r="E2" s="93"/>
      <c r="F2" s="93"/>
      <c r="G2" s="93"/>
    </row>
    <row r="3" spans="1:8" x14ac:dyDescent="0.2">
      <c r="D3" s="2"/>
      <c r="E3" s="2"/>
      <c r="F3" s="2"/>
      <c r="G3" s="3"/>
    </row>
    <row r="5" spans="1:8" ht="18.75" x14ac:dyDescent="0.3">
      <c r="A5" s="94" t="s">
        <v>198</v>
      </c>
      <c r="B5" s="94"/>
      <c r="C5" s="94"/>
      <c r="D5" s="94"/>
      <c r="E5" s="94"/>
      <c r="F5" s="94"/>
      <c r="G5" s="95"/>
      <c r="H5" s="95"/>
    </row>
    <row r="6" spans="1:8" ht="15.75" x14ac:dyDescent="0.25">
      <c r="A6" s="96" t="s">
        <v>322</v>
      </c>
      <c r="B6" s="96"/>
      <c r="C6" s="96"/>
      <c r="D6" s="96"/>
      <c r="E6" s="96"/>
      <c r="F6" s="96"/>
      <c r="G6" s="97"/>
      <c r="H6" s="97"/>
    </row>
    <row r="7" spans="1:8" ht="15" customHeight="1" x14ac:dyDescent="0.25">
      <c r="A7" s="98"/>
      <c r="B7" s="96"/>
      <c r="C7" s="96"/>
      <c r="D7" s="96"/>
      <c r="E7" s="96"/>
      <c r="F7" s="96"/>
      <c r="G7" s="96"/>
      <c r="H7" s="96"/>
    </row>
    <row r="8" spans="1:8" ht="15.95" customHeight="1" x14ac:dyDescent="0.2">
      <c r="A8" s="250" t="s">
        <v>199</v>
      </c>
      <c r="B8" s="252"/>
      <c r="C8" s="251" t="s">
        <v>321</v>
      </c>
      <c r="D8" s="251" t="s">
        <v>225</v>
      </c>
      <c r="E8" s="99"/>
      <c r="F8" s="99"/>
      <c r="G8" s="99"/>
      <c r="H8" s="91"/>
    </row>
    <row r="9" spans="1:8" ht="21.75" customHeight="1" x14ac:dyDescent="0.2">
      <c r="A9" s="250"/>
      <c r="B9" s="252"/>
      <c r="C9" s="251"/>
      <c r="D9" s="251"/>
      <c r="E9" s="99"/>
      <c r="F9" s="99"/>
      <c r="G9" s="99"/>
      <c r="H9" s="91"/>
    </row>
    <row r="10" spans="1:8" ht="19.149999999999999" customHeight="1" x14ac:dyDescent="0.2">
      <c r="A10" s="229"/>
      <c r="B10" s="225"/>
      <c r="C10" s="100" t="s">
        <v>112</v>
      </c>
      <c r="D10" s="100" t="s">
        <v>112</v>
      </c>
      <c r="E10" s="99"/>
      <c r="F10" s="99"/>
      <c r="G10" s="99"/>
      <c r="H10" s="91"/>
    </row>
    <row r="11" spans="1:8" ht="15" customHeight="1" x14ac:dyDescent="0.2">
      <c r="A11" s="101" t="s">
        <v>200</v>
      </c>
      <c r="B11" s="102"/>
      <c r="C11" s="226"/>
      <c r="D11" s="226"/>
      <c r="E11" s="99"/>
      <c r="F11" s="99"/>
      <c r="G11" s="99"/>
      <c r="H11" s="91"/>
    </row>
    <row r="12" spans="1:8" ht="15" customHeight="1" x14ac:dyDescent="0.2">
      <c r="A12" s="103" t="s">
        <v>201</v>
      </c>
      <c r="B12" s="104"/>
      <c r="C12" s="105"/>
      <c r="D12" s="105"/>
      <c r="E12" s="99"/>
      <c r="F12" s="99"/>
      <c r="G12" s="99"/>
      <c r="H12" s="91"/>
    </row>
    <row r="13" spans="1:8" s="91" customFormat="1" ht="15" customHeight="1" x14ac:dyDescent="0.2">
      <c r="A13" s="106" t="s">
        <v>202</v>
      </c>
      <c r="B13" s="104"/>
      <c r="C13" s="107">
        <v>4629</v>
      </c>
      <c r="D13" s="107">
        <v>4772</v>
      </c>
      <c r="E13" s="105"/>
      <c r="F13" s="99"/>
      <c r="G13" s="99"/>
    </row>
    <row r="14" spans="1:8" s="91" customFormat="1" ht="15" customHeight="1" x14ac:dyDescent="0.25">
      <c r="A14" s="106" t="s">
        <v>203</v>
      </c>
      <c r="B14" s="104"/>
      <c r="C14" s="115">
        <v>0</v>
      </c>
      <c r="D14" s="115">
        <v>1</v>
      </c>
      <c r="E14" s="105"/>
      <c r="F14" s="99"/>
      <c r="G14" s="99"/>
    </row>
    <row r="15" spans="1:8" s="91" customFormat="1" ht="15" customHeight="1" x14ac:dyDescent="0.25">
      <c r="A15" s="106" t="s">
        <v>224</v>
      </c>
      <c r="B15" s="104"/>
      <c r="C15" s="108">
        <v>1212</v>
      </c>
      <c r="D15" s="108">
        <v>1212</v>
      </c>
      <c r="E15" s="99"/>
      <c r="F15" s="99"/>
      <c r="G15" s="99"/>
    </row>
    <row r="16" spans="1:8" ht="15" hidden="1" customHeight="1" x14ac:dyDescent="0.25">
      <c r="A16" s="109" t="s">
        <v>161</v>
      </c>
      <c r="B16" s="104"/>
      <c r="C16" s="110">
        <v>0</v>
      </c>
      <c r="D16" s="110">
        <v>0</v>
      </c>
      <c r="E16" s="99"/>
      <c r="F16" s="99"/>
      <c r="G16" s="99"/>
      <c r="H16" s="91"/>
    </row>
    <row r="17" spans="1:8" ht="15" customHeight="1" thickBot="1" x14ac:dyDescent="0.3">
      <c r="A17" s="111" t="s">
        <v>204</v>
      </c>
      <c r="B17" s="112"/>
      <c r="C17" s="113">
        <f>SUM(C13:C16)</f>
        <v>5841</v>
      </c>
      <c r="D17" s="113">
        <f>SUM(D13:D16)</f>
        <v>5985</v>
      </c>
      <c r="E17" s="99"/>
      <c r="F17" s="99"/>
      <c r="G17" s="99"/>
      <c r="H17" s="91"/>
    </row>
    <row r="18" spans="1:8" ht="15" customHeight="1" thickTop="1" x14ac:dyDescent="0.25">
      <c r="A18" s="114"/>
      <c r="B18" s="100"/>
      <c r="C18" s="115"/>
      <c r="D18" s="115"/>
      <c r="E18" s="99"/>
      <c r="F18" s="99"/>
      <c r="G18" s="99"/>
      <c r="H18" s="91"/>
    </row>
    <row r="19" spans="1:8" ht="15" customHeight="1" x14ac:dyDescent="0.25">
      <c r="A19" s="116" t="s">
        <v>205</v>
      </c>
      <c r="B19" s="100"/>
      <c r="C19" s="115"/>
      <c r="D19" s="115"/>
      <c r="E19" s="99"/>
      <c r="F19" s="99"/>
      <c r="G19" s="99"/>
      <c r="H19" s="91"/>
    </row>
    <row r="20" spans="1:8" ht="15" customHeight="1" x14ac:dyDescent="0.25">
      <c r="A20" s="114" t="s">
        <v>171</v>
      </c>
      <c r="B20" s="100"/>
      <c r="C20" s="115">
        <v>205</v>
      </c>
      <c r="D20" s="115">
        <v>235</v>
      </c>
      <c r="E20" s="99"/>
      <c r="F20" s="99"/>
      <c r="G20" s="99"/>
      <c r="H20" s="91"/>
    </row>
    <row r="21" spans="1:8" ht="15" customHeight="1" x14ac:dyDescent="0.25">
      <c r="A21" s="114" t="s">
        <v>206</v>
      </c>
      <c r="B21" s="117"/>
      <c r="C21" s="118">
        <v>742</v>
      </c>
      <c r="D21" s="118">
        <v>539</v>
      </c>
      <c r="E21" s="99"/>
      <c r="F21" s="99"/>
      <c r="G21" s="99"/>
      <c r="H21" s="91"/>
    </row>
    <row r="22" spans="1:8" ht="15" customHeight="1" x14ac:dyDescent="0.25">
      <c r="A22" s="114" t="s">
        <v>181</v>
      </c>
      <c r="B22" s="117"/>
      <c r="C22" s="118">
        <v>2051</v>
      </c>
      <c r="D22" s="118">
        <v>1053</v>
      </c>
      <c r="E22" s="99"/>
      <c r="F22" s="99"/>
      <c r="G22" s="99"/>
      <c r="H22" s="91"/>
    </row>
    <row r="23" spans="1:8" ht="15" customHeight="1" x14ac:dyDescent="0.25">
      <c r="A23" s="114" t="s">
        <v>207</v>
      </c>
      <c r="B23" s="117"/>
      <c r="C23" s="119">
        <v>7874</v>
      </c>
      <c r="D23" s="119">
        <v>8724</v>
      </c>
      <c r="E23" s="99"/>
      <c r="F23" s="99"/>
      <c r="G23" s="99"/>
      <c r="H23" s="91"/>
    </row>
    <row r="24" spans="1:8" ht="15" customHeight="1" x14ac:dyDescent="0.2">
      <c r="A24" s="116" t="s">
        <v>208</v>
      </c>
      <c r="B24" s="117"/>
      <c r="C24" s="120">
        <f>SUM(C20:C23)</f>
        <v>10872</v>
      </c>
      <c r="D24" s="120">
        <f>SUM(D20:D23)</f>
        <v>10551</v>
      </c>
      <c r="E24" s="99"/>
      <c r="F24" s="99"/>
      <c r="G24" s="99"/>
      <c r="H24" s="91"/>
    </row>
    <row r="25" spans="1:8" s="126" customFormat="1" ht="18.75" customHeight="1" thickBot="1" x14ac:dyDescent="0.3">
      <c r="A25" s="121" t="s">
        <v>209</v>
      </c>
      <c r="B25" s="122"/>
      <c r="C25" s="123">
        <f>C17+C24</f>
        <v>16713</v>
      </c>
      <c r="D25" s="123">
        <f>D17+D24</f>
        <v>16536</v>
      </c>
      <c r="E25" s="124"/>
      <c r="F25" s="124"/>
      <c r="G25" s="124"/>
      <c r="H25" s="125"/>
    </row>
    <row r="26" spans="1:8" ht="15" customHeight="1" thickTop="1" x14ac:dyDescent="0.25">
      <c r="A26" s="111"/>
      <c r="B26" s="127"/>
      <c r="C26" s="128"/>
      <c r="D26" s="128"/>
      <c r="E26" s="99"/>
      <c r="F26" s="99"/>
      <c r="G26" s="99"/>
      <c r="H26" s="91"/>
    </row>
    <row r="27" spans="1:8" ht="15" customHeight="1" x14ac:dyDescent="0.2">
      <c r="A27" s="116" t="s">
        <v>210</v>
      </c>
      <c r="B27" s="117"/>
      <c r="C27" s="129"/>
      <c r="D27" s="129"/>
      <c r="E27" s="99"/>
      <c r="F27" s="99"/>
      <c r="G27" s="99"/>
      <c r="H27" s="91"/>
    </row>
    <row r="28" spans="1:8" ht="15" customHeight="1" x14ac:dyDescent="0.2">
      <c r="A28" s="116" t="s">
        <v>211</v>
      </c>
      <c r="B28" s="117"/>
      <c r="C28" s="129"/>
      <c r="D28" s="129"/>
      <c r="E28" s="99"/>
      <c r="F28" s="99"/>
      <c r="G28" s="99"/>
      <c r="H28" s="91"/>
    </row>
    <row r="29" spans="1:8" ht="15" customHeight="1" x14ac:dyDescent="0.25">
      <c r="A29" s="109" t="s">
        <v>89</v>
      </c>
      <c r="B29" s="127"/>
      <c r="C29" s="115">
        <v>68</v>
      </c>
      <c r="D29" s="115">
        <v>87</v>
      </c>
      <c r="E29" s="99"/>
      <c r="F29" s="99"/>
      <c r="G29" s="99"/>
      <c r="H29" s="91"/>
    </row>
    <row r="30" spans="1:8" ht="15" customHeight="1" x14ac:dyDescent="0.25">
      <c r="A30" s="114" t="s">
        <v>84</v>
      </c>
      <c r="B30" s="117"/>
      <c r="C30" s="118">
        <v>173</v>
      </c>
      <c r="D30" s="118">
        <v>173</v>
      </c>
      <c r="E30" s="99"/>
      <c r="F30" s="99"/>
      <c r="G30" s="99"/>
      <c r="H30" s="91"/>
    </row>
    <row r="31" spans="1:8" ht="15" customHeight="1" x14ac:dyDescent="0.25">
      <c r="A31" s="114" t="s">
        <v>87</v>
      </c>
      <c r="B31" s="117"/>
      <c r="C31" s="118">
        <v>264</v>
      </c>
      <c r="D31" s="118">
        <v>237</v>
      </c>
      <c r="E31" s="99"/>
      <c r="F31" s="99"/>
      <c r="G31" s="99"/>
      <c r="H31" s="91"/>
    </row>
    <row r="32" spans="1:8" ht="15" customHeight="1" x14ac:dyDescent="0.25">
      <c r="A32" s="114" t="s">
        <v>184</v>
      </c>
      <c r="B32" s="117"/>
      <c r="C32" s="119">
        <v>0</v>
      </c>
      <c r="D32" s="119">
        <v>13</v>
      </c>
      <c r="E32" s="99"/>
      <c r="F32" s="99"/>
      <c r="G32" s="99"/>
      <c r="H32" s="91"/>
    </row>
    <row r="33" spans="1:8" ht="15" customHeight="1" thickBot="1" x14ac:dyDescent="0.3">
      <c r="A33" s="111" t="s">
        <v>212</v>
      </c>
      <c r="B33" s="127"/>
      <c r="C33" s="113">
        <f>SUM(C29:C32)</f>
        <v>505</v>
      </c>
      <c r="D33" s="113">
        <f>SUM(D29:D32)</f>
        <v>510</v>
      </c>
      <c r="E33" s="99"/>
      <c r="F33" s="99"/>
      <c r="G33" s="99"/>
      <c r="H33" s="91"/>
    </row>
    <row r="34" spans="1:8" ht="15" customHeight="1" thickTop="1" x14ac:dyDescent="0.25">
      <c r="A34" s="111"/>
      <c r="B34" s="127"/>
      <c r="C34" s="129"/>
      <c r="D34" s="129"/>
      <c r="E34" s="99"/>
      <c r="F34" s="99"/>
      <c r="G34" s="99"/>
      <c r="H34" s="91"/>
    </row>
    <row r="35" spans="1:8" ht="15" customHeight="1" x14ac:dyDescent="0.25">
      <c r="A35" s="116" t="s">
        <v>213</v>
      </c>
      <c r="B35" s="127"/>
      <c r="C35" s="129"/>
      <c r="D35" s="129"/>
      <c r="E35" s="99"/>
      <c r="F35" s="99"/>
      <c r="G35" s="99"/>
      <c r="H35" s="91"/>
    </row>
    <row r="36" spans="1:8" ht="15" customHeight="1" x14ac:dyDescent="0.25">
      <c r="A36" s="114" t="s">
        <v>214</v>
      </c>
      <c r="B36" s="127"/>
      <c r="C36" s="115">
        <v>252</v>
      </c>
      <c r="D36" s="115">
        <v>252</v>
      </c>
      <c r="E36" s="99"/>
      <c r="F36" s="99"/>
      <c r="G36" s="99"/>
      <c r="H36" s="91"/>
    </row>
    <row r="37" spans="1:8" ht="15" customHeight="1" x14ac:dyDescent="0.25">
      <c r="A37" s="114" t="s">
        <v>215</v>
      </c>
      <c r="B37" s="127"/>
      <c r="C37" s="115">
        <v>216</v>
      </c>
      <c r="D37" s="115">
        <v>216</v>
      </c>
      <c r="E37" s="99"/>
      <c r="F37" s="99"/>
      <c r="G37" s="99"/>
      <c r="H37" s="91"/>
    </row>
    <row r="38" spans="1:8" ht="15" customHeight="1" x14ac:dyDescent="0.25">
      <c r="A38" s="114" t="s">
        <v>184</v>
      </c>
      <c r="B38" s="127"/>
      <c r="C38" s="108">
        <v>0</v>
      </c>
      <c r="D38" s="108">
        <v>0</v>
      </c>
      <c r="E38" s="99"/>
      <c r="F38" s="99"/>
      <c r="G38" s="99"/>
      <c r="H38" s="91"/>
    </row>
    <row r="39" spans="1:8" ht="15" customHeight="1" thickBot="1" x14ac:dyDescent="0.3">
      <c r="A39" s="116" t="s">
        <v>216</v>
      </c>
      <c r="B39" s="127"/>
      <c r="C39" s="113">
        <f>SUM(C36:C38)</f>
        <v>468</v>
      </c>
      <c r="D39" s="113">
        <f>SUM(D36:D38)</f>
        <v>468</v>
      </c>
      <c r="E39" s="99"/>
      <c r="F39" s="99"/>
      <c r="G39" s="99"/>
      <c r="H39" s="91"/>
    </row>
    <row r="40" spans="1:8" ht="15" customHeight="1" thickTop="1" x14ac:dyDescent="0.25">
      <c r="A40" s="116"/>
      <c r="B40" s="127"/>
      <c r="C40" s="129"/>
      <c r="D40" s="129"/>
      <c r="E40" s="99"/>
      <c r="F40" s="99"/>
      <c r="G40" s="99"/>
      <c r="H40" s="91"/>
    </row>
    <row r="41" spans="1:8" ht="15" customHeight="1" x14ac:dyDescent="0.25">
      <c r="A41" s="116" t="s">
        <v>135</v>
      </c>
      <c r="B41" s="127"/>
      <c r="C41" s="129"/>
      <c r="D41" s="129"/>
      <c r="E41" s="99"/>
      <c r="F41" s="99"/>
      <c r="G41" s="99"/>
      <c r="H41" s="91"/>
    </row>
    <row r="42" spans="1:8" ht="15" customHeight="1" x14ac:dyDescent="0.25">
      <c r="A42" s="114" t="s">
        <v>138</v>
      </c>
      <c r="B42" s="127"/>
      <c r="C42" s="115">
        <v>2662</v>
      </c>
      <c r="D42" s="115">
        <v>2662</v>
      </c>
      <c r="E42" s="99"/>
      <c r="F42" s="99"/>
      <c r="G42" s="99"/>
      <c r="H42" s="91"/>
    </row>
    <row r="43" spans="1:8" ht="15" customHeight="1" x14ac:dyDescent="0.25">
      <c r="A43" s="114" t="s">
        <v>217</v>
      </c>
      <c r="B43" s="127"/>
      <c r="C43" s="115">
        <v>11361</v>
      </c>
      <c r="D43" s="115">
        <v>10903</v>
      </c>
      <c r="E43" s="99"/>
      <c r="F43" s="99"/>
      <c r="G43" s="99"/>
      <c r="H43" s="91"/>
    </row>
    <row r="44" spans="1:8" ht="15" customHeight="1" x14ac:dyDescent="0.25">
      <c r="A44" s="114" t="s">
        <v>218</v>
      </c>
      <c r="B44" s="127"/>
      <c r="C44" s="108">
        <v>1717</v>
      </c>
      <c r="D44" s="108">
        <v>1993</v>
      </c>
      <c r="E44" s="99"/>
      <c r="F44" s="99"/>
      <c r="G44" s="99"/>
      <c r="H44" s="91"/>
    </row>
    <row r="45" spans="1:8" ht="15" customHeight="1" thickBot="1" x14ac:dyDescent="0.3">
      <c r="A45" s="116" t="s">
        <v>219</v>
      </c>
      <c r="B45" s="127"/>
      <c r="C45" s="113">
        <f>SUM(C42:C44)</f>
        <v>15740</v>
      </c>
      <c r="D45" s="113">
        <f>SUM(D42:D44)</f>
        <v>15558</v>
      </c>
      <c r="E45" s="99"/>
      <c r="F45" s="99"/>
      <c r="G45" s="99"/>
      <c r="H45" s="91"/>
    </row>
    <row r="46" spans="1:8" ht="15" customHeight="1" thickTop="1" x14ac:dyDescent="0.25">
      <c r="A46" s="116"/>
      <c r="B46" s="127"/>
      <c r="C46" s="129"/>
      <c r="D46" s="129"/>
      <c r="E46" s="99"/>
      <c r="F46" s="99"/>
      <c r="G46" s="99"/>
      <c r="H46" s="91"/>
    </row>
    <row r="47" spans="1:8" ht="15" customHeight="1" thickBot="1" x14ac:dyDescent="0.25">
      <c r="A47" s="116" t="s">
        <v>220</v>
      </c>
      <c r="B47" s="129"/>
      <c r="C47" s="130">
        <f>C33+C39+C45</f>
        <v>16713</v>
      </c>
      <c r="D47" s="130">
        <f>D33+D39+D45</f>
        <v>16536</v>
      </c>
      <c r="E47" s="99"/>
      <c r="F47" s="99"/>
      <c r="G47" s="99"/>
      <c r="H47" s="91"/>
    </row>
    <row r="48" spans="1:8" ht="15.95" customHeight="1" thickTop="1" x14ac:dyDescent="0.2">
      <c r="A48" s="4"/>
      <c r="B48" s="4"/>
      <c r="C48" s="129"/>
      <c r="D48" s="129"/>
      <c r="E48" s="99"/>
      <c r="F48" s="99"/>
      <c r="G48" s="99"/>
      <c r="H48" s="91"/>
    </row>
    <row r="49" spans="1:8" ht="18" customHeight="1" x14ac:dyDescent="0.25">
      <c r="A49" s="131"/>
      <c r="B49" s="4"/>
      <c r="C49" s="129"/>
      <c r="D49" s="132"/>
      <c r="E49" s="99"/>
      <c r="F49" s="99"/>
      <c r="G49" s="99"/>
      <c r="H49" s="91"/>
    </row>
    <row r="50" spans="1:8" ht="18" customHeight="1" x14ac:dyDescent="0.25">
      <c r="A50" s="131"/>
      <c r="B50" s="132"/>
      <c r="C50" s="132"/>
      <c r="D50" s="132"/>
      <c r="E50" s="132"/>
      <c r="F50" s="132"/>
      <c r="G50" s="132"/>
      <c r="H50" s="3"/>
    </row>
    <row r="51" spans="1:8" ht="15.95" customHeight="1" x14ac:dyDescent="0.25">
      <c r="A51" s="132"/>
      <c r="B51" s="132"/>
      <c r="C51" s="132"/>
      <c r="D51" s="5"/>
      <c r="E51" s="132"/>
      <c r="F51" s="132"/>
      <c r="G51" s="132"/>
      <c r="H51" s="3"/>
    </row>
    <row r="52" spans="1:8" ht="15.95" customHeight="1" x14ac:dyDescent="0.25">
      <c r="A52" s="133" t="s">
        <v>113</v>
      </c>
      <c r="B52" s="133"/>
      <c r="C52" s="134" t="s">
        <v>114</v>
      </c>
      <c r="E52" s="135"/>
      <c r="F52" s="5"/>
      <c r="G52" s="5"/>
      <c r="H52" s="3"/>
    </row>
    <row r="53" spans="1:8" ht="15.95" customHeight="1" x14ac:dyDescent="0.25">
      <c r="A53" s="136" t="s">
        <v>221</v>
      </c>
      <c r="B53" s="135"/>
      <c r="C53" s="137"/>
      <c r="D53" s="200" t="s">
        <v>222</v>
      </c>
      <c r="E53" s="7"/>
      <c r="F53" s="7"/>
      <c r="G53" s="138"/>
    </row>
    <row r="54" spans="1:8" ht="15.95" customHeight="1" x14ac:dyDescent="0.25">
      <c r="A54" s="139"/>
      <c r="B54" s="135"/>
      <c r="C54" s="137"/>
      <c r="D54" s="135"/>
      <c r="E54" s="139"/>
      <c r="F54" s="138"/>
      <c r="G54" s="138"/>
    </row>
    <row r="55" spans="1:8" ht="15.95" customHeight="1" x14ac:dyDescent="0.25">
      <c r="A55" s="135"/>
      <c r="B55" s="135"/>
      <c r="C55" s="227"/>
      <c r="D55" s="228"/>
      <c r="E55" s="135"/>
      <c r="F55" s="5"/>
      <c r="G55" s="5"/>
      <c r="H55" s="3"/>
    </row>
    <row r="56" spans="1:8" ht="15.95" customHeight="1" x14ac:dyDescent="0.25">
      <c r="A56" s="135"/>
      <c r="B56" s="135"/>
      <c r="C56" s="135"/>
      <c r="E56" s="228"/>
      <c r="F56" s="5"/>
      <c r="G56" s="5"/>
      <c r="H56" s="3"/>
    </row>
  </sheetData>
  <mergeCells count="4">
    <mergeCell ref="A8:A9"/>
    <mergeCell ref="C8:C9"/>
    <mergeCell ref="D8:D9"/>
    <mergeCell ref="B8:B9"/>
  </mergeCells>
  <printOptions horizontalCentered="1"/>
  <pageMargins left="0.59055118110236227" right="0.35433070866141736" top="0.51181102362204722" bottom="0.70866141732283472" header="0.31496062992125984" footer="0.51181102362204722"/>
  <pageSetup paperSize="9" scale="90" orientation="portrait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2"/>
  <sheetViews>
    <sheetView topLeftCell="A17" zoomScale="90" zoomScaleNormal="90" workbookViewId="0">
      <selection activeCell="B51" sqref="B51"/>
    </sheetView>
  </sheetViews>
  <sheetFormatPr defaultRowHeight="12.75" x14ac:dyDescent="0.2"/>
  <cols>
    <col min="1" max="1" width="3.85546875" style="7" bestFit="1" customWidth="1"/>
    <col min="2" max="2" width="30.7109375" style="22" customWidth="1"/>
    <col min="3" max="3" width="8.28515625" style="7" customWidth="1"/>
    <col min="4" max="4" width="9" style="7" customWidth="1"/>
    <col min="5" max="5" width="3.42578125" style="7" customWidth="1"/>
    <col min="6" max="6" width="33.28515625" style="22" customWidth="1"/>
    <col min="7" max="8" width="8.5703125" style="7" customWidth="1"/>
    <col min="9" max="16384" width="9.140625" style="7"/>
  </cols>
  <sheetData>
    <row r="1" spans="1:8" x14ac:dyDescent="0.2">
      <c r="A1" s="253" t="s">
        <v>0</v>
      </c>
      <c r="B1" s="253"/>
      <c r="C1" s="253"/>
      <c r="D1" s="253"/>
      <c r="E1" s="253"/>
      <c r="F1" s="253"/>
      <c r="G1" s="253"/>
      <c r="H1" s="253"/>
    </row>
    <row r="2" spans="1:8" x14ac:dyDescent="0.2">
      <c r="A2" s="253" t="s">
        <v>109</v>
      </c>
      <c r="B2" s="253"/>
      <c r="C2" s="253"/>
      <c r="D2" s="253"/>
      <c r="E2" s="253"/>
      <c r="F2" s="253"/>
      <c r="G2" s="253"/>
      <c r="H2" s="253"/>
    </row>
    <row r="3" spans="1:8" x14ac:dyDescent="0.2">
      <c r="A3" s="253" t="s">
        <v>1</v>
      </c>
      <c r="B3" s="253"/>
      <c r="C3" s="253"/>
      <c r="D3" s="253"/>
      <c r="E3" s="253"/>
      <c r="F3" s="253"/>
      <c r="G3" s="253"/>
      <c r="H3" s="253"/>
    </row>
    <row r="4" spans="1:8" x14ac:dyDescent="0.2">
      <c r="A4" s="253" t="s">
        <v>2</v>
      </c>
      <c r="B4" s="253"/>
      <c r="C4" s="253"/>
      <c r="D4" s="253"/>
      <c r="E4" s="253"/>
      <c r="F4" s="253"/>
      <c r="G4" s="253"/>
      <c r="H4" s="253"/>
    </row>
    <row r="5" spans="1:8" x14ac:dyDescent="0.2">
      <c r="A5" s="254" t="s">
        <v>316</v>
      </c>
      <c r="B5" s="254"/>
      <c r="C5" s="254"/>
      <c r="D5" s="254"/>
      <c r="E5" s="254"/>
      <c r="F5" s="254"/>
      <c r="G5" s="254"/>
      <c r="H5" s="254"/>
    </row>
    <row r="6" spans="1:8" s="151" customFormat="1" ht="28.5" customHeight="1" x14ac:dyDescent="0.2">
      <c r="A6" s="149"/>
      <c r="B6" s="150" t="s">
        <v>3</v>
      </c>
      <c r="C6" s="255" t="s">
        <v>4</v>
      </c>
      <c r="D6" s="256"/>
      <c r="E6" s="150"/>
      <c r="F6" s="150" t="s">
        <v>5</v>
      </c>
      <c r="G6" s="255" t="s">
        <v>4</v>
      </c>
      <c r="H6" s="256"/>
    </row>
    <row r="7" spans="1:8" s="151" customFormat="1" ht="22.5" x14ac:dyDescent="0.2">
      <c r="A7" s="149"/>
      <c r="B7" s="149"/>
      <c r="C7" s="152" t="s">
        <v>6</v>
      </c>
      <c r="D7" s="152" t="s">
        <v>7</v>
      </c>
      <c r="E7" s="152"/>
      <c r="F7" s="153"/>
      <c r="G7" s="152" t="s">
        <v>6</v>
      </c>
      <c r="H7" s="152" t="s">
        <v>7</v>
      </c>
    </row>
    <row r="8" spans="1:8" s="10" customFormat="1" ht="12" x14ac:dyDescent="0.2">
      <c r="A8" s="8"/>
      <c r="B8" s="9" t="s">
        <v>8</v>
      </c>
      <c r="C8" s="8">
        <v>1</v>
      </c>
      <c r="D8" s="8">
        <v>2</v>
      </c>
      <c r="E8" s="8"/>
      <c r="F8" s="9" t="s">
        <v>9</v>
      </c>
      <c r="G8" s="8">
        <v>1</v>
      </c>
      <c r="H8" s="8">
        <v>2</v>
      </c>
    </row>
    <row r="9" spans="1:8" ht="25.5" x14ac:dyDescent="0.2">
      <c r="A9" s="11" t="s">
        <v>10</v>
      </c>
      <c r="B9" s="12" t="s">
        <v>11</v>
      </c>
      <c r="C9" s="13"/>
      <c r="D9" s="13"/>
      <c r="E9" s="11" t="s">
        <v>10</v>
      </c>
      <c r="F9" s="12" t="s">
        <v>12</v>
      </c>
      <c r="G9" s="13"/>
      <c r="H9" s="13"/>
    </row>
    <row r="10" spans="1:8" ht="25.5" x14ac:dyDescent="0.2">
      <c r="A10" s="14" t="s">
        <v>13</v>
      </c>
      <c r="B10" s="15" t="s">
        <v>14</v>
      </c>
      <c r="C10" s="13"/>
      <c r="D10" s="13"/>
      <c r="E10" s="14" t="s">
        <v>13</v>
      </c>
      <c r="F10" s="15" t="s">
        <v>15</v>
      </c>
      <c r="G10" s="154">
        <f>SUM(G12:G14)</f>
        <v>3303</v>
      </c>
      <c r="H10" s="154">
        <f>SUM(H12:H14)</f>
        <v>3240</v>
      </c>
    </row>
    <row r="11" spans="1:8" x14ac:dyDescent="0.2">
      <c r="A11" s="13"/>
      <c r="B11" s="17" t="s">
        <v>16</v>
      </c>
      <c r="C11" s="18">
        <v>328</v>
      </c>
      <c r="D11" s="18">
        <v>382</v>
      </c>
      <c r="E11" s="13"/>
      <c r="F11" s="17" t="s">
        <v>17</v>
      </c>
      <c r="G11" s="18"/>
      <c r="H11" s="18"/>
    </row>
    <row r="12" spans="1:8" x14ac:dyDescent="0.2">
      <c r="A12" s="13"/>
      <c r="B12" s="17" t="s">
        <v>18</v>
      </c>
      <c r="C12" s="18">
        <v>327</v>
      </c>
      <c r="D12" s="18">
        <v>310</v>
      </c>
      <c r="E12" s="13"/>
      <c r="F12" s="17" t="s">
        <v>19</v>
      </c>
      <c r="G12" s="18">
        <v>0</v>
      </c>
      <c r="H12" s="18">
        <v>0</v>
      </c>
    </row>
    <row r="13" spans="1:8" x14ac:dyDescent="0.2">
      <c r="A13" s="13"/>
      <c r="B13" s="17" t="s">
        <v>20</v>
      </c>
      <c r="C13" s="18">
        <v>240</v>
      </c>
      <c r="D13" s="18">
        <v>220</v>
      </c>
      <c r="E13" s="13"/>
      <c r="F13" s="17" t="s">
        <v>21</v>
      </c>
      <c r="G13" s="18">
        <v>3203</v>
      </c>
      <c r="H13" s="18">
        <v>3140</v>
      </c>
    </row>
    <row r="14" spans="1:8" x14ac:dyDescent="0.2">
      <c r="A14" s="13"/>
      <c r="B14" s="17" t="s">
        <v>22</v>
      </c>
      <c r="C14" s="18">
        <v>1095</v>
      </c>
      <c r="D14" s="18">
        <v>1021</v>
      </c>
      <c r="E14" s="13"/>
      <c r="F14" s="17" t="s">
        <v>23</v>
      </c>
      <c r="G14" s="18">
        <v>100</v>
      </c>
      <c r="H14" s="18">
        <v>100</v>
      </c>
    </row>
    <row r="15" spans="1:8" x14ac:dyDescent="0.2">
      <c r="A15" s="13"/>
      <c r="B15" s="17" t="s">
        <v>24</v>
      </c>
      <c r="C15" s="18">
        <v>459</v>
      </c>
      <c r="D15" s="18">
        <v>437</v>
      </c>
      <c r="E15" s="13"/>
      <c r="F15" s="15" t="s">
        <v>25</v>
      </c>
      <c r="G15" s="154">
        <f>G10</f>
        <v>3303</v>
      </c>
      <c r="H15" s="154">
        <f>H10</f>
        <v>3240</v>
      </c>
    </row>
    <row r="16" spans="1:8" x14ac:dyDescent="0.2">
      <c r="A16" s="13"/>
      <c r="B16" s="17" t="s">
        <v>26</v>
      </c>
      <c r="C16" s="18">
        <v>162</v>
      </c>
      <c r="D16" s="18">
        <v>81</v>
      </c>
      <c r="E16" s="14" t="s">
        <v>27</v>
      </c>
      <c r="F16" s="15" t="s">
        <v>28</v>
      </c>
      <c r="G16" s="18">
        <v>15</v>
      </c>
      <c r="H16" s="18">
        <v>13</v>
      </c>
    </row>
    <row r="17" spans="1:8" x14ac:dyDescent="0.2">
      <c r="A17" s="13"/>
      <c r="B17" s="17" t="s">
        <v>29</v>
      </c>
      <c r="C17" s="18"/>
      <c r="D17" s="18"/>
      <c r="E17" s="13"/>
      <c r="F17" s="15" t="s">
        <v>30</v>
      </c>
      <c r="G17" s="18"/>
      <c r="H17" s="18"/>
    </row>
    <row r="18" spans="1:8" x14ac:dyDescent="0.2">
      <c r="A18" s="13"/>
      <c r="B18" s="17" t="s">
        <v>31</v>
      </c>
      <c r="C18" s="18"/>
      <c r="D18" s="18"/>
      <c r="E18" s="14" t="s">
        <v>32</v>
      </c>
      <c r="F18" s="15" t="s">
        <v>33</v>
      </c>
      <c r="G18" s="18"/>
      <c r="H18" s="18"/>
    </row>
    <row r="19" spans="1:8" x14ac:dyDescent="0.2">
      <c r="A19" s="13"/>
      <c r="B19" s="17" t="s">
        <v>34</v>
      </c>
      <c r="C19" s="18"/>
      <c r="D19" s="18"/>
      <c r="E19" s="13"/>
      <c r="F19" s="17" t="s">
        <v>35</v>
      </c>
      <c r="G19" s="18">
        <v>11</v>
      </c>
      <c r="H19" s="18">
        <v>57</v>
      </c>
    </row>
    <row r="20" spans="1:8" ht="25.5" x14ac:dyDescent="0.2">
      <c r="A20" s="13"/>
      <c r="B20" s="15" t="s">
        <v>25</v>
      </c>
      <c r="C20" s="154">
        <f>SUM(C11:C16)</f>
        <v>2611</v>
      </c>
      <c r="D20" s="154">
        <f>SUM(D11:D16)</f>
        <v>2451</v>
      </c>
      <c r="E20" s="13"/>
      <c r="F20" s="17" t="s">
        <v>36</v>
      </c>
      <c r="G20" s="18"/>
      <c r="H20" s="18"/>
    </row>
    <row r="21" spans="1:8" x14ac:dyDescent="0.2">
      <c r="A21" s="13"/>
      <c r="B21" s="17"/>
      <c r="C21" s="18"/>
      <c r="D21" s="18"/>
      <c r="E21" s="13"/>
      <c r="F21" s="17" t="s">
        <v>37</v>
      </c>
      <c r="G21" s="18"/>
      <c r="H21" s="18"/>
    </row>
    <row r="22" spans="1:8" x14ac:dyDescent="0.2">
      <c r="A22" s="14" t="s">
        <v>38</v>
      </c>
      <c r="B22" s="15" t="s">
        <v>39</v>
      </c>
      <c r="C22" s="18"/>
      <c r="D22" s="18"/>
      <c r="E22" s="13"/>
      <c r="F22" s="17" t="s">
        <v>40</v>
      </c>
      <c r="G22" s="18"/>
      <c r="H22" s="18"/>
    </row>
    <row r="23" spans="1:8" ht="38.25" x14ac:dyDescent="0.2">
      <c r="A23" s="13"/>
      <c r="B23" s="17" t="s">
        <v>83</v>
      </c>
      <c r="C23" s="18"/>
      <c r="D23" s="18"/>
      <c r="E23" s="13"/>
      <c r="F23" s="17"/>
      <c r="G23" s="18"/>
      <c r="H23" s="18"/>
    </row>
    <row r="24" spans="1:8" ht="25.5" x14ac:dyDescent="0.2">
      <c r="A24" s="13"/>
      <c r="B24" s="153" t="s">
        <v>41</v>
      </c>
      <c r="C24" s="201">
        <v>0</v>
      </c>
      <c r="D24" s="201">
        <v>0</v>
      </c>
      <c r="E24" s="13"/>
      <c r="F24" s="17" t="s">
        <v>42</v>
      </c>
      <c r="G24" s="18"/>
      <c r="H24" s="18"/>
    </row>
    <row r="25" spans="1:8" ht="38.25" x14ac:dyDescent="0.2">
      <c r="A25" s="13"/>
      <c r="B25" s="17" t="s">
        <v>43</v>
      </c>
      <c r="C25" s="18"/>
      <c r="D25" s="18"/>
      <c r="E25" s="13"/>
      <c r="F25" s="17" t="s">
        <v>44</v>
      </c>
      <c r="G25" s="18">
        <v>0</v>
      </c>
      <c r="H25" s="18">
        <v>63</v>
      </c>
    </row>
    <row r="26" spans="1:8" ht="25.5" x14ac:dyDescent="0.2">
      <c r="A26" s="13"/>
      <c r="B26" s="17" t="s">
        <v>128</v>
      </c>
      <c r="C26" s="18"/>
      <c r="D26" s="18"/>
      <c r="E26" s="13"/>
      <c r="F26" s="17" t="s">
        <v>45</v>
      </c>
      <c r="G26" s="18"/>
      <c r="H26" s="18"/>
    </row>
    <row r="27" spans="1:8" ht="25.5" x14ac:dyDescent="0.2">
      <c r="A27" s="13"/>
      <c r="B27" s="17" t="s">
        <v>46</v>
      </c>
      <c r="C27" s="18">
        <v>0</v>
      </c>
      <c r="D27" s="18">
        <v>0</v>
      </c>
      <c r="E27" s="13"/>
      <c r="F27" s="15" t="s">
        <v>47</v>
      </c>
      <c r="G27" s="18">
        <f>G19+G21+G24+G25+G26</f>
        <v>11</v>
      </c>
      <c r="H27" s="18">
        <f>H19+H21+H24+H25+H26</f>
        <v>120</v>
      </c>
    </row>
    <row r="28" spans="1:8" x14ac:dyDescent="0.2">
      <c r="A28" s="13"/>
      <c r="B28" s="15" t="s">
        <v>48</v>
      </c>
      <c r="C28" s="156">
        <f>SUM(C23:C27)</f>
        <v>0</v>
      </c>
      <c r="D28" s="156">
        <f>SUM(D23:D27)</f>
        <v>0</v>
      </c>
      <c r="E28" s="11" t="s">
        <v>49</v>
      </c>
      <c r="F28" s="12" t="s">
        <v>50</v>
      </c>
      <c r="G28" s="154">
        <f>G15+G16+G27</f>
        <v>3329</v>
      </c>
      <c r="H28" s="154">
        <f>H15+H16+H27</f>
        <v>3373</v>
      </c>
    </row>
    <row r="29" spans="1:8" x14ac:dyDescent="0.2">
      <c r="A29" s="13"/>
      <c r="B29" s="17"/>
      <c r="C29" s="18"/>
      <c r="D29" s="18"/>
      <c r="E29" s="13"/>
      <c r="F29" s="12" t="s">
        <v>51</v>
      </c>
      <c r="G29" s="18"/>
      <c r="H29" s="18"/>
    </row>
    <row r="30" spans="1:8" x14ac:dyDescent="0.2">
      <c r="A30" s="14" t="s">
        <v>32</v>
      </c>
      <c r="B30" s="15" t="s">
        <v>52</v>
      </c>
      <c r="C30" s="18"/>
      <c r="D30" s="18"/>
      <c r="E30" s="11" t="s">
        <v>53</v>
      </c>
      <c r="F30" s="12" t="s">
        <v>54</v>
      </c>
      <c r="G30" s="155">
        <f>IF(G28&lt;C38,C38-G28,0)</f>
        <v>0</v>
      </c>
      <c r="H30" s="155">
        <f>IF(H28&lt;D38,D38-H28,0)</f>
        <v>0</v>
      </c>
    </row>
    <row r="31" spans="1:8" x14ac:dyDescent="0.2">
      <c r="A31" s="14"/>
      <c r="B31" s="19" t="s">
        <v>55</v>
      </c>
      <c r="C31" s="18">
        <v>0</v>
      </c>
      <c r="D31" s="18">
        <v>0</v>
      </c>
      <c r="E31" s="11"/>
      <c r="F31" s="12"/>
      <c r="G31" s="18"/>
      <c r="H31" s="18"/>
    </row>
    <row r="32" spans="1:8" ht="25.5" x14ac:dyDescent="0.2">
      <c r="A32" s="13"/>
      <c r="B32" s="17" t="s">
        <v>56</v>
      </c>
      <c r="C32" s="18"/>
      <c r="D32" s="18"/>
      <c r="E32" s="14" t="s">
        <v>57</v>
      </c>
      <c r="F32" s="15" t="s">
        <v>58</v>
      </c>
      <c r="G32" s="18"/>
      <c r="H32" s="18"/>
    </row>
    <row r="33" spans="1:8" ht="38.25" x14ac:dyDescent="0.2">
      <c r="A33" s="13"/>
      <c r="B33" s="17" t="s">
        <v>59</v>
      </c>
      <c r="C33" s="18"/>
      <c r="D33" s="18"/>
      <c r="E33" s="13"/>
      <c r="F33" s="17"/>
      <c r="G33" s="18"/>
      <c r="H33" s="18"/>
    </row>
    <row r="34" spans="1:8" ht="25.5" x14ac:dyDescent="0.2">
      <c r="A34" s="13"/>
      <c r="B34" s="17" t="s">
        <v>60</v>
      </c>
      <c r="C34" s="18">
        <v>4</v>
      </c>
      <c r="D34" s="18">
        <v>0</v>
      </c>
      <c r="E34" s="13"/>
      <c r="F34" s="17"/>
      <c r="G34" s="18"/>
      <c r="H34" s="18"/>
    </row>
    <row r="35" spans="1:8" ht="25.5" x14ac:dyDescent="0.2">
      <c r="A35" s="13"/>
      <c r="B35" s="17" t="s">
        <v>61</v>
      </c>
      <c r="C35" s="18">
        <v>3</v>
      </c>
      <c r="D35" s="18">
        <v>2</v>
      </c>
      <c r="E35" s="13"/>
      <c r="F35" s="17"/>
      <c r="G35" s="18"/>
      <c r="H35" s="18"/>
    </row>
    <row r="36" spans="1:8" x14ac:dyDescent="0.2">
      <c r="A36" s="13"/>
      <c r="B36" s="15" t="s">
        <v>47</v>
      </c>
      <c r="C36" s="154">
        <f>C31+SUM(C33:C35)</f>
        <v>7</v>
      </c>
      <c r="D36" s="154">
        <f>D31+SUM(D33:D35)</f>
        <v>2</v>
      </c>
      <c r="E36" s="13"/>
      <c r="F36" s="17"/>
      <c r="G36" s="18"/>
      <c r="H36" s="18"/>
    </row>
    <row r="37" spans="1:8" x14ac:dyDescent="0.2">
      <c r="A37" s="11" t="s">
        <v>49</v>
      </c>
      <c r="B37" s="12" t="s">
        <v>62</v>
      </c>
      <c r="C37" s="18"/>
      <c r="D37" s="18"/>
      <c r="E37" s="13"/>
      <c r="F37" s="17"/>
      <c r="G37" s="18"/>
      <c r="H37" s="18"/>
    </row>
    <row r="38" spans="1:8" x14ac:dyDescent="0.2">
      <c r="A38" s="13"/>
      <c r="B38" s="12" t="s">
        <v>63</v>
      </c>
      <c r="C38" s="154">
        <f>C20+C28+C36</f>
        <v>2618</v>
      </c>
      <c r="D38" s="154">
        <f>D20+D28+D36</f>
        <v>2453</v>
      </c>
      <c r="E38" s="13"/>
      <c r="F38" s="17"/>
      <c r="G38" s="18"/>
      <c r="H38" s="18"/>
    </row>
    <row r="39" spans="1:8" ht="25.5" x14ac:dyDescent="0.2">
      <c r="A39" s="11" t="s">
        <v>53</v>
      </c>
      <c r="B39" s="12" t="s">
        <v>64</v>
      </c>
      <c r="C39" s="47">
        <f>IF(G28&gt;C38,G28-C38,0)</f>
        <v>711</v>
      </c>
      <c r="D39" s="47">
        <f>IF(H28&gt;D38,H28-D38,0)</f>
        <v>920</v>
      </c>
      <c r="E39" s="13"/>
      <c r="F39" s="17"/>
      <c r="G39" s="18"/>
      <c r="H39" s="18"/>
    </row>
    <row r="40" spans="1:8" x14ac:dyDescent="0.2">
      <c r="A40" s="14" t="s">
        <v>57</v>
      </c>
      <c r="B40" s="15" t="s">
        <v>65</v>
      </c>
      <c r="C40" s="18"/>
      <c r="D40" s="18"/>
      <c r="E40" s="11" t="s">
        <v>66</v>
      </c>
      <c r="F40" s="12" t="s">
        <v>68</v>
      </c>
      <c r="G40" s="154">
        <f>G28+G32</f>
        <v>3329</v>
      </c>
      <c r="H40" s="154">
        <f>H28+H32</f>
        <v>3373</v>
      </c>
    </row>
    <row r="41" spans="1:8" x14ac:dyDescent="0.2">
      <c r="A41" s="11" t="s">
        <v>66</v>
      </c>
      <c r="B41" s="12" t="s">
        <v>67</v>
      </c>
      <c r="C41" s="154">
        <f>C38+C40</f>
        <v>2618</v>
      </c>
      <c r="D41" s="154">
        <f>D38+D40</f>
        <v>2453</v>
      </c>
      <c r="E41" s="11" t="s">
        <v>69</v>
      </c>
      <c r="F41" s="12" t="s">
        <v>71</v>
      </c>
      <c r="G41" s="155">
        <f>IF(G40&lt;C41,C41-G40,0)</f>
        <v>0</v>
      </c>
      <c r="H41" s="155">
        <f>IF(H40&lt;D41,D41-H40,0)</f>
        <v>0</v>
      </c>
    </row>
    <row r="42" spans="1:8" x14ac:dyDescent="0.2">
      <c r="A42" s="11" t="s">
        <v>69</v>
      </c>
      <c r="B42" s="12" t="s">
        <v>70</v>
      </c>
      <c r="C42" s="47">
        <f>IF(G40&gt;C41,G40-C41,0)</f>
        <v>711</v>
      </c>
      <c r="D42" s="47">
        <f>IF(H40&gt;D41,H40-D41,0)</f>
        <v>920</v>
      </c>
      <c r="E42" s="13"/>
      <c r="F42" s="17"/>
      <c r="G42" s="20"/>
      <c r="H42" s="20"/>
    </row>
    <row r="43" spans="1:8" x14ac:dyDescent="0.2">
      <c r="A43" s="14" t="s">
        <v>72</v>
      </c>
      <c r="B43" s="15" t="s">
        <v>73</v>
      </c>
      <c r="C43" s="18">
        <f>+C42/10</f>
        <v>71.099999999999994</v>
      </c>
      <c r="D43" s="18">
        <f>+D42/10</f>
        <v>92</v>
      </c>
      <c r="E43" s="13"/>
      <c r="F43" s="17"/>
      <c r="G43" s="20"/>
      <c r="H43" s="20"/>
    </row>
    <row r="44" spans="1:8" x14ac:dyDescent="0.2">
      <c r="A44" s="13"/>
      <c r="B44" s="17" t="s">
        <v>74</v>
      </c>
      <c r="C44" s="18"/>
      <c r="D44" s="18"/>
      <c r="E44" s="13"/>
      <c r="F44" s="17"/>
      <c r="G44" s="20"/>
      <c r="H44" s="20"/>
    </row>
    <row r="45" spans="1:8" x14ac:dyDescent="0.2">
      <c r="A45" s="13"/>
      <c r="B45" s="17" t="s">
        <v>82</v>
      </c>
      <c r="C45" s="18"/>
      <c r="D45" s="18"/>
      <c r="E45" s="13"/>
      <c r="F45" s="17"/>
      <c r="G45" s="20"/>
      <c r="H45" s="20"/>
    </row>
    <row r="46" spans="1:8" x14ac:dyDescent="0.2">
      <c r="A46" s="11" t="s">
        <v>75</v>
      </c>
      <c r="B46" s="12" t="s">
        <v>76</v>
      </c>
      <c r="C46" s="47">
        <f>C42-C43</f>
        <v>639.9</v>
      </c>
      <c r="D46" s="47">
        <f>D42-D43</f>
        <v>828</v>
      </c>
      <c r="E46" s="11" t="s">
        <v>75</v>
      </c>
      <c r="F46" s="12" t="s">
        <v>77</v>
      </c>
      <c r="G46" s="155">
        <f>IF(C42&lt;G41,G41-C42,0)</f>
        <v>0</v>
      </c>
      <c r="H46" s="155">
        <f>IF(D42&lt;H41,H41-D42,0)</f>
        <v>0</v>
      </c>
    </row>
    <row r="47" spans="1:8" x14ac:dyDescent="0.2">
      <c r="A47" s="11"/>
      <c r="B47" s="21" t="s">
        <v>78</v>
      </c>
      <c r="C47" s="154">
        <f>C41+C43+C46</f>
        <v>3329</v>
      </c>
      <c r="D47" s="154">
        <f>D41+D43+D46</f>
        <v>3373</v>
      </c>
      <c r="E47" s="11"/>
      <c r="F47" s="21" t="s">
        <v>79</v>
      </c>
      <c r="G47" s="154">
        <f>G40+G46</f>
        <v>3329</v>
      </c>
      <c r="H47" s="154">
        <f>H40+H46</f>
        <v>3373</v>
      </c>
    </row>
    <row r="48" spans="1:8" x14ac:dyDescent="0.2">
      <c r="A48" s="85"/>
      <c r="B48" s="157"/>
      <c r="C48" s="81"/>
      <c r="D48" s="81"/>
      <c r="E48" s="85"/>
      <c r="F48" s="157"/>
      <c r="G48" s="81"/>
      <c r="H48" s="81"/>
    </row>
    <row r="49" spans="1:8" x14ac:dyDescent="0.2">
      <c r="A49" s="85"/>
      <c r="B49" s="157"/>
      <c r="C49" s="81"/>
      <c r="D49" s="81"/>
      <c r="E49" s="85"/>
      <c r="F49" s="157"/>
      <c r="G49" s="81"/>
      <c r="H49" s="81"/>
    </row>
    <row r="51" spans="1:8" x14ac:dyDescent="0.2">
      <c r="A51" s="23" t="s">
        <v>315</v>
      </c>
      <c r="B51" s="7"/>
      <c r="C51" s="7" t="s">
        <v>80</v>
      </c>
      <c r="F51" s="224" t="s">
        <v>81</v>
      </c>
    </row>
    <row r="52" spans="1:8" x14ac:dyDescent="0.2">
      <c r="D52" s="7" t="s">
        <v>314</v>
      </c>
      <c r="F52" s="234" t="s">
        <v>129</v>
      </c>
      <c r="G52" s="235"/>
      <c r="H52" s="235"/>
    </row>
  </sheetData>
  <mergeCells count="8">
    <mergeCell ref="F52:H52"/>
    <mergeCell ref="A1:H1"/>
    <mergeCell ref="A2:H2"/>
    <mergeCell ref="A3:H3"/>
    <mergeCell ref="A4:H4"/>
    <mergeCell ref="A5:H5"/>
    <mergeCell ref="C6:D6"/>
    <mergeCell ref="G6:H6"/>
  </mergeCells>
  <printOptions horizontalCentered="1"/>
  <pageMargins left="0.51" right="0.37" top="0.35433070866141736" bottom="0.47244094488188981" header="0.33" footer="0.47244094488188981"/>
  <pageSetup paperSize="9" scale="87" orientation="portrait" horizontalDpi="4294967294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50"/>
  <sheetViews>
    <sheetView zoomScaleNormal="100" workbookViewId="0">
      <selection activeCell="B51" sqref="B51"/>
    </sheetView>
  </sheetViews>
  <sheetFormatPr defaultColWidth="9" defaultRowHeight="12.75" x14ac:dyDescent="0.2"/>
  <cols>
    <col min="1" max="1" width="47.42578125" style="1" customWidth="1"/>
    <col min="2" max="2" width="3.85546875" style="1" customWidth="1"/>
    <col min="3" max="3" width="14.140625" style="1" customWidth="1"/>
    <col min="4" max="4" width="12.7109375" style="1" customWidth="1"/>
    <col min="5" max="5" width="9.42578125" style="1" customWidth="1"/>
    <col min="6" max="6" width="5" style="1" customWidth="1"/>
    <col min="7" max="16384" width="9" style="1"/>
  </cols>
  <sheetData>
    <row r="1" spans="1:6" ht="14.25" x14ac:dyDescent="0.2">
      <c r="A1" s="232" t="s">
        <v>111</v>
      </c>
      <c r="B1" s="90"/>
      <c r="C1" s="90"/>
      <c r="D1" s="90"/>
      <c r="E1" s="90"/>
      <c r="F1" s="90"/>
    </row>
    <row r="2" spans="1:6" x14ac:dyDescent="0.2">
      <c r="D2" s="258"/>
      <c r="E2" s="258"/>
      <c r="F2" s="258"/>
    </row>
    <row r="3" spans="1:6" x14ac:dyDescent="0.2">
      <c r="D3" s="2"/>
      <c r="E3" s="2"/>
      <c r="F3" s="2"/>
    </row>
    <row r="5" spans="1:6" ht="15.75" x14ac:dyDescent="0.25">
      <c r="A5" s="259" t="s">
        <v>115</v>
      </c>
      <c r="B5" s="259"/>
      <c r="C5" s="259"/>
      <c r="D5" s="259"/>
      <c r="E5" s="259"/>
      <c r="F5" s="259"/>
    </row>
    <row r="6" spans="1:6" ht="15.75" x14ac:dyDescent="0.25">
      <c r="A6" s="260" t="s">
        <v>320</v>
      </c>
      <c r="B6" s="260"/>
      <c r="C6" s="260"/>
      <c r="D6" s="260"/>
      <c r="E6" s="260"/>
      <c r="F6" s="260"/>
    </row>
    <row r="7" spans="1:6" ht="18" customHeight="1" x14ac:dyDescent="0.25">
      <c r="A7" s="261"/>
      <c r="B7" s="261"/>
      <c r="C7" s="261"/>
      <c r="D7" s="261"/>
      <c r="E7" s="261"/>
      <c r="F7" s="261"/>
    </row>
    <row r="8" spans="1:6" ht="18" customHeight="1" x14ac:dyDescent="0.2">
      <c r="A8" s="262"/>
      <c r="B8" s="262"/>
      <c r="C8" s="262"/>
      <c r="D8" s="262"/>
      <c r="E8" s="262"/>
      <c r="F8" s="262"/>
    </row>
    <row r="9" spans="1:6" ht="18" customHeight="1" x14ac:dyDescent="0.2">
      <c r="A9" s="263"/>
      <c r="B9" s="263"/>
      <c r="C9" s="263"/>
      <c r="D9" s="263"/>
      <c r="E9" s="263"/>
      <c r="F9" s="263"/>
    </row>
    <row r="10" spans="1:6" ht="15.95" customHeight="1" x14ac:dyDescent="0.2">
      <c r="A10" s="264" t="s">
        <v>199</v>
      </c>
      <c r="B10" s="265"/>
      <c r="C10" s="266" t="s">
        <v>319</v>
      </c>
      <c r="D10" s="266" t="s">
        <v>318</v>
      </c>
      <c r="E10" s="140"/>
      <c r="F10" s="140"/>
    </row>
    <row r="11" spans="1:6" ht="21.75" customHeight="1" x14ac:dyDescent="0.2">
      <c r="A11" s="264"/>
      <c r="B11" s="265"/>
      <c r="C11" s="266"/>
      <c r="D11" s="266"/>
      <c r="E11" s="140"/>
      <c r="F11" s="140"/>
    </row>
    <row r="12" spans="1:6" ht="21.75" customHeight="1" x14ac:dyDescent="0.2">
      <c r="A12" s="229"/>
      <c r="B12" s="230"/>
      <c r="C12" s="202" t="s">
        <v>112</v>
      </c>
      <c r="D12" s="202" t="s">
        <v>112</v>
      </c>
      <c r="E12" s="140"/>
      <c r="F12" s="140"/>
    </row>
    <row r="13" spans="1:6" ht="18" customHeight="1" x14ac:dyDescent="0.2">
      <c r="A13" s="103" t="s">
        <v>116</v>
      </c>
      <c r="B13" s="141"/>
      <c r="C13" s="142"/>
      <c r="D13" s="142"/>
      <c r="E13" s="140"/>
      <c r="F13" s="140"/>
    </row>
    <row r="14" spans="1:6" s="91" customFormat="1" ht="18" customHeight="1" x14ac:dyDescent="0.2">
      <c r="A14" s="143" t="s">
        <v>117</v>
      </c>
      <c r="B14" s="141"/>
      <c r="C14" s="144">
        <v>3203</v>
      </c>
      <c r="D14" s="144">
        <v>3140</v>
      </c>
      <c r="E14" s="142"/>
      <c r="F14" s="140"/>
    </row>
    <row r="15" spans="1:6" s="91" customFormat="1" ht="18" customHeight="1" x14ac:dyDescent="0.25">
      <c r="A15" s="109" t="s">
        <v>118</v>
      </c>
      <c r="B15" s="141"/>
      <c r="C15" s="145">
        <v>100</v>
      </c>
      <c r="D15" s="145">
        <v>100</v>
      </c>
      <c r="E15" s="140"/>
      <c r="F15" s="140"/>
    </row>
    <row r="16" spans="1:6" ht="18" customHeight="1" x14ac:dyDescent="0.25">
      <c r="A16" s="109" t="s">
        <v>119</v>
      </c>
      <c r="B16" s="141"/>
      <c r="C16" s="203">
        <v>15</v>
      </c>
      <c r="D16" s="203">
        <v>13</v>
      </c>
      <c r="E16" s="140"/>
      <c r="F16" s="140"/>
    </row>
    <row r="17" spans="1:6" ht="18" customHeight="1" thickBot="1" x14ac:dyDescent="0.3">
      <c r="A17" s="111" t="s">
        <v>50</v>
      </c>
      <c r="B17" s="111"/>
      <c r="C17" s="146">
        <f>SUM(C14:C16)</f>
        <v>3318</v>
      </c>
      <c r="D17" s="146">
        <f>SUM(D14:D16)</f>
        <v>3253</v>
      </c>
      <c r="E17" s="140"/>
      <c r="F17" s="140"/>
    </row>
    <row r="18" spans="1:6" ht="18" customHeight="1" thickTop="1" x14ac:dyDescent="0.25">
      <c r="A18" s="114"/>
      <c r="B18" s="114"/>
      <c r="C18" s="145"/>
      <c r="D18" s="145"/>
      <c r="E18" s="140"/>
      <c r="F18" s="140" t="s">
        <v>110</v>
      </c>
    </row>
    <row r="19" spans="1:6" ht="18" customHeight="1" x14ac:dyDescent="0.25">
      <c r="A19" s="114"/>
      <c r="B19" s="114"/>
      <c r="C19" s="145"/>
      <c r="D19" s="145"/>
      <c r="E19" s="140"/>
      <c r="F19" s="140"/>
    </row>
    <row r="20" spans="1:6" ht="18" customHeight="1" x14ac:dyDescent="0.25">
      <c r="A20" s="116" t="s">
        <v>120</v>
      </c>
      <c r="B20" s="114"/>
      <c r="C20" s="145"/>
      <c r="D20" s="145"/>
      <c r="E20" s="140"/>
      <c r="F20" s="140"/>
    </row>
    <row r="21" spans="1:6" ht="18" customHeight="1" x14ac:dyDescent="0.25">
      <c r="A21" s="114" t="s">
        <v>16</v>
      </c>
      <c r="B21" s="158"/>
      <c r="C21" s="159">
        <v>-328</v>
      </c>
      <c r="D21" s="159">
        <v>-382</v>
      </c>
      <c r="E21" s="140"/>
      <c r="F21" s="140"/>
    </row>
    <row r="22" spans="1:6" ht="18" customHeight="1" x14ac:dyDescent="0.25">
      <c r="A22" s="114" t="s">
        <v>18</v>
      </c>
      <c r="B22" s="158"/>
      <c r="C22" s="159">
        <v>-327</v>
      </c>
      <c r="D22" s="159">
        <v>-310</v>
      </c>
      <c r="E22" s="140"/>
      <c r="F22" s="140"/>
    </row>
    <row r="23" spans="1:6" ht="18" customHeight="1" x14ac:dyDescent="0.25">
      <c r="A23" s="114" t="s">
        <v>20</v>
      </c>
      <c r="B23" s="158"/>
      <c r="C23" s="159">
        <v>-240</v>
      </c>
      <c r="D23" s="159">
        <v>-220</v>
      </c>
      <c r="E23" s="140"/>
      <c r="F23" s="140"/>
    </row>
    <row r="24" spans="1:6" ht="18" customHeight="1" x14ac:dyDescent="0.25">
      <c r="A24" s="114" t="s">
        <v>121</v>
      </c>
      <c r="B24" s="158"/>
      <c r="C24" s="159">
        <v>-1554</v>
      </c>
      <c r="D24" s="159">
        <v>-1458</v>
      </c>
      <c r="E24" s="140"/>
      <c r="F24" s="140"/>
    </row>
    <row r="25" spans="1:6" ht="18" customHeight="1" x14ac:dyDescent="0.25">
      <c r="A25" s="114" t="s">
        <v>26</v>
      </c>
      <c r="B25" s="158"/>
      <c r="C25" s="160">
        <v>-162</v>
      </c>
      <c r="D25" s="160">
        <v>-81</v>
      </c>
      <c r="E25" s="140"/>
      <c r="F25" s="140"/>
    </row>
    <row r="26" spans="1:6" ht="18" customHeight="1" x14ac:dyDescent="0.25">
      <c r="A26" s="111" t="s">
        <v>122</v>
      </c>
      <c r="B26" s="111"/>
      <c r="C26" s="161">
        <f>SUM(C21:C25)</f>
        <v>-2611</v>
      </c>
      <c r="D26" s="161">
        <f>SUM(D21:D25)</f>
        <v>-2451</v>
      </c>
      <c r="E26" s="140"/>
      <c r="F26" s="140"/>
    </row>
    <row r="27" spans="1:6" ht="18" customHeight="1" thickBot="1" x14ac:dyDescent="0.3">
      <c r="A27" s="116" t="s">
        <v>123</v>
      </c>
      <c r="B27" s="114"/>
      <c r="C27" s="146">
        <f>C17+C26</f>
        <v>707</v>
      </c>
      <c r="D27" s="146">
        <f>D17+D26</f>
        <v>802</v>
      </c>
      <c r="E27" s="140"/>
      <c r="F27" s="140"/>
    </row>
    <row r="28" spans="1:6" ht="18" customHeight="1" thickTop="1" x14ac:dyDescent="0.25">
      <c r="A28" s="116"/>
      <c r="B28" s="114"/>
      <c r="C28" s="162"/>
      <c r="D28" s="162"/>
      <c r="E28" s="140"/>
      <c r="F28" s="140"/>
    </row>
    <row r="29" spans="1:6" ht="18" customHeight="1" x14ac:dyDescent="0.25">
      <c r="A29" s="111"/>
      <c r="B29" s="111"/>
      <c r="C29" s="145"/>
      <c r="D29" s="145"/>
      <c r="E29" s="140"/>
      <c r="F29" s="140"/>
    </row>
    <row r="30" spans="1:6" ht="18" customHeight="1" x14ac:dyDescent="0.25">
      <c r="A30" s="116" t="s">
        <v>124</v>
      </c>
      <c r="B30" s="158"/>
      <c r="C30" s="163">
        <v>4</v>
      </c>
      <c r="D30" s="163">
        <v>118</v>
      </c>
      <c r="E30" s="140"/>
      <c r="F30" s="140"/>
    </row>
    <row r="31" spans="1:6" ht="18" customHeight="1" x14ac:dyDescent="0.25">
      <c r="A31" s="116" t="s">
        <v>125</v>
      </c>
      <c r="B31" s="114"/>
      <c r="C31" s="161">
        <f>C27+C30</f>
        <v>711</v>
      </c>
      <c r="D31" s="161">
        <f>D27+D30</f>
        <v>920</v>
      </c>
      <c r="E31" s="140"/>
      <c r="F31" s="140"/>
    </row>
    <row r="32" spans="1:6" ht="18" customHeight="1" x14ac:dyDescent="0.25">
      <c r="A32" s="116" t="s">
        <v>73</v>
      </c>
      <c r="B32" s="114"/>
      <c r="C32" s="164">
        <v>71</v>
      </c>
      <c r="D32" s="164">
        <v>92</v>
      </c>
      <c r="E32" s="140"/>
      <c r="F32" s="140"/>
    </row>
    <row r="33" spans="1:6" ht="18" customHeight="1" x14ac:dyDescent="0.25">
      <c r="A33" s="111"/>
      <c r="B33" s="111"/>
      <c r="C33" s="162"/>
      <c r="D33" s="162"/>
      <c r="E33" s="140"/>
      <c r="F33" s="140"/>
    </row>
    <row r="34" spans="1:6" ht="18" customHeight="1" x14ac:dyDescent="0.25">
      <c r="A34" s="111"/>
      <c r="B34" s="111"/>
      <c r="C34" s="162"/>
      <c r="D34" s="162"/>
      <c r="E34" s="140"/>
      <c r="F34" s="140"/>
    </row>
    <row r="35" spans="1:6" ht="18" customHeight="1" thickBot="1" x14ac:dyDescent="0.3">
      <c r="A35" s="111" t="s">
        <v>126</v>
      </c>
      <c r="B35" s="165"/>
      <c r="C35" s="166">
        <f>C31-C32</f>
        <v>640</v>
      </c>
      <c r="D35" s="166">
        <f>D31-D32</f>
        <v>828</v>
      </c>
      <c r="E35" s="140"/>
      <c r="F35" s="140"/>
    </row>
    <row r="36" spans="1:6" ht="18" customHeight="1" thickTop="1" x14ac:dyDescent="0.25">
      <c r="A36" s="111"/>
      <c r="B36" s="111"/>
      <c r="C36" s="162"/>
      <c r="D36" s="162"/>
      <c r="E36" s="140"/>
      <c r="F36" s="140"/>
    </row>
    <row r="37" spans="1:6" ht="18" customHeight="1" x14ac:dyDescent="0.25">
      <c r="A37" s="131"/>
      <c r="B37" s="111"/>
      <c r="C37" s="162"/>
      <c r="D37" s="162"/>
      <c r="E37" s="140"/>
      <c r="F37" s="140"/>
    </row>
    <row r="38" spans="1:6" ht="18" customHeight="1" x14ac:dyDescent="0.25">
      <c r="A38" s="204"/>
      <c r="B38" s="204"/>
      <c r="C38" s="204"/>
      <c r="D38" s="204"/>
      <c r="E38" s="204"/>
      <c r="F38" s="204"/>
    </row>
    <row r="39" spans="1:6" ht="18" customHeight="1" x14ac:dyDescent="0.25">
      <c r="A39" s="147"/>
      <c r="B39" s="147"/>
      <c r="C39" s="147"/>
      <c r="D39" s="147"/>
      <c r="E39" s="147"/>
      <c r="F39" s="147"/>
    </row>
    <row r="40" spans="1:6" ht="18" customHeight="1" x14ac:dyDescent="0.25">
      <c r="A40" s="135"/>
      <c r="B40" s="135"/>
      <c r="C40" s="135"/>
      <c r="D40" s="135"/>
      <c r="E40" s="135"/>
      <c r="F40" s="135"/>
    </row>
    <row r="41" spans="1:6" ht="18" customHeight="1" x14ac:dyDescent="0.25">
      <c r="A41" s="133" t="s">
        <v>113</v>
      </c>
      <c r="B41" s="133"/>
      <c r="C41" s="257" t="s">
        <v>114</v>
      </c>
      <c r="D41" s="257"/>
      <c r="E41" s="135"/>
      <c r="F41" s="135"/>
    </row>
    <row r="42" spans="1:6" ht="18" customHeight="1" x14ac:dyDescent="0.25">
      <c r="A42" s="139" t="s">
        <v>127</v>
      </c>
      <c r="B42" s="135"/>
      <c r="C42" s="137"/>
      <c r="D42" s="148" t="s">
        <v>317</v>
      </c>
      <c r="E42" s="139"/>
      <c r="F42" s="137"/>
    </row>
    <row r="43" spans="1:6" ht="18" customHeight="1" x14ac:dyDescent="0.25">
      <c r="A43" s="139"/>
      <c r="B43" s="135"/>
      <c r="C43" s="137"/>
      <c r="D43" s="148"/>
      <c r="E43" s="139"/>
      <c r="F43" s="137"/>
    </row>
    <row r="44" spans="1:6" ht="18" customHeight="1" x14ac:dyDescent="0.25">
      <c r="A44" s="135"/>
      <c r="B44" s="135"/>
      <c r="C44" s="135"/>
      <c r="D44" s="135"/>
      <c r="E44" s="135"/>
      <c r="F44" s="135"/>
    </row>
    <row r="45" spans="1:6" ht="18" customHeight="1" x14ac:dyDescent="0.25">
      <c r="A45" s="135"/>
      <c r="B45" s="135"/>
      <c r="C45" s="231"/>
      <c r="D45" s="231"/>
      <c r="E45" s="135"/>
      <c r="F45" s="135"/>
    </row>
    <row r="46" spans="1:6" ht="18" customHeight="1" x14ac:dyDescent="0.25">
      <c r="A46" s="135"/>
      <c r="B46" s="135"/>
      <c r="C46" s="135"/>
      <c r="D46" s="231"/>
      <c r="E46" s="231"/>
      <c r="F46" s="135"/>
    </row>
    <row r="47" spans="1:6" ht="15" x14ac:dyDescent="0.2">
      <c r="A47" s="137"/>
      <c r="B47" s="137"/>
      <c r="C47" s="137"/>
      <c r="D47" s="137"/>
      <c r="E47" s="137"/>
      <c r="F47" s="137"/>
    </row>
    <row r="48" spans="1:6" ht="15" x14ac:dyDescent="0.2">
      <c r="A48" s="137"/>
      <c r="B48" s="137"/>
      <c r="C48" s="137"/>
      <c r="D48" s="137"/>
      <c r="E48" s="137"/>
      <c r="F48" s="137"/>
    </row>
    <row r="49" spans="1:6" ht="15" x14ac:dyDescent="0.2">
      <c r="A49" s="137"/>
      <c r="B49" s="137"/>
      <c r="C49" s="137"/>
      <c r="D49" s="137"/>
      <c r="E49" s="137"/>
      <c r="F49" s="137"/>
    </row>
    <row r="50" spans="1:6" ht="15" x14ac:dyDescent="0.2">
      <c r="A50" s="137"/>
      <c r="B50" s="137"/>
      <c r="C50" s="137"/>
      <c r="D50" s="137"/>
      <c r="E50" s="137"/>
      <c r="F50" s="137"/>
    </row>
  </sheetData>
  <mergeCells count="11">
    <mergeCell ref="C41:D41"/>
    <mergeCell ref="D2:F2"/>
    <mergeCell ref="A5:F5"/>
    <mergeCell ref="A6:F6"/>
    <mergeCell ref="A7:F7"/>
    <mergeCell ref="A8:F8"/>
    <mergeCell ref="A9:F9"/>
    <mergeCell ref="A10:A11"/>
    <mergeCell ref="B10:B11"/>
    <mergeCell ref="C10:C11"/>
    <mergeCell ref="D10:D11"/>
  </mergeCells>
  <printOptions horizontalCentered="1"/>
  <pageMargins left="0.75" right="0.75" top="0.98425196850393704" bottom="0.98425196850393704" header="0.51181102362204722" footer="0.51181102362204722"/>
  <pageSetup paperSize="9" scale="84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4"/>
  <sheetViews>
    <sheetView tabSelected="1" zoomScaleNormal="100" workbookViewId="0">
      <selection activeCell="A42" sqref="A42"/>
    </sheetView>
  </sheetViews>
  <sheetFormatPr defaultRowHeight="12.75" x14ac:dyDescent="0.2"/>
  <cols>
    <col min="1" max="1" width="74.85546875" style="1" customWidth="1"/>
    <col min="2" max="2" width="9.140625" style="6" customWidth="1"/>
    <col min="3" max="4" width="9.140625" style="91" customWidth="1"/>
    <col min="5" max="16384" width="9.140625" style="1"/>
  </cols>
  <sheetData>
    <row r="1" spans="1:3" s="1" customFormat="1" ht="15.75" x14ac:dyDescent="0.25">
      <c r="A1" s="267" t="s">
        <v>261</v>
      </c>
      <c r="B1" s="267"/>
      <c r="C1" s="91"/>
    </row>
    <row r="2" spans="1:3" s="1" customFormat="1" x14ac:dyDescent="0.2">
      <c r="A2" s="268" t="s">
        <v>262</v>
      </c>
      <c r="B2" s="268"/>
      <c r="C2" s="91"/>
    </row>
    <row r="3" spans="1:3" s="1" customFormat="1" ht="15" x14ac:dyDescent="0.25">
      <c r="A3" s="269" t="s">
        <v>263</v>
      </c>
      <c r="B3" s="269"/>
      <c r="C3" s="91"/>
    </row>
    <row r="4" spans="1:3" s="1" customFormat="1" x14ac:dyDescent="0.2">
      <c r="A4" s="270" t="s">
        <v>323</v>
      </c>
      <c r="B4" s="270"/>
      <c r="C4" s="91"/>
    </row>
    <row r="5" spans="1:3" s="1" customFormat="1" ht="25.5" x14ac:dyDescent="0.2">
      <c r="A5" s="205" t="s">
        <v>264</v>
      </c>
      <c r="B5" s="206" t="s">
        <v>265</v>
      </c>
      <c r="C5" s="91"/>
    </row>
    <row r="6" spans="1:3" s="1" customFormat="1" x14ac:dyDescent="0.2">
      <c r="A6" s="207">
        <v>1</v>
      </c>
      <c r="B6" s="208" t="s">
        <v>266</v>
      </c>
      <c r="C6" s="91"/>
    </row>
    <row r="7" spans="1:3" s="1" customFormat="1" x14ac:dyDescent="0.2">
      <c r="A7" s="209" t="s">
        <v>267</v>
      </c>
      <c r="B7" s="210"/>
      <c r="C7" s="91"/>
    </row>
    <row r="8" spans="1:3" s="1" customFormat="1" x14ac:dyDescent="0.2">
      <c r="A8" s="211" t="s">
        <v>268</v>
      </c>
      <c r="B8" s="210">
        <v>640</v>
      </c>
      <c r="C8" s="212"/>
    </row>
    <row r="9" spans="1:3" s="1" customFormat="1" ht="25.5" x14ac:dyDescent="0.2">
      <c r="A9" s="213" t="s">
        <v>269</v>
      </c>
      <c r="B9" s="210"/>
      <c r="C9" s="212"/>
    </row>
    <row r="10" spans="1:3" s="1" customFormat="1" x14ac:dyDescent="0.2">
      <c r="A10" s="214" t="s">
        <v>270</v>
      </c>
      <c r="B10" s="210"/>
      <c r="C10" s="212"/>
    </row>
    <row r="11" spans="1:3" s="1" customFormat="1" x14ac:dyDescent="0.2">
      <c r="A11" s="214" t="s">
        <v>271</v>
      </c>
      <c r="B11" s="210"/>
      <c r="C11" s="212"/>
    </row>
    <row r="12" spans="1:3" s="1" customFormat="1" x14ac:dyDescent="0.2">
      <c r="A12" s="214" t="s">
        <v>272</v>
      </c>
      <c r="B12" s="210">
        <v>71</v>
      </c>
      <c r="C12" s="212"/>
    </row>
    <row r="13" spans="1:3" s="1" customFormat="1" x14ac:dyDescent="0.2">
      <c r="A13" s="211" t="s">
        <v>273</v>
      </c>
      <c r="B13" s="215">
        <f>B8+B12</f>
        <v>711</v>
      </c>
      <c r="C13" s="212"/>
    </row>
    <row r="14" spans="1:3" s="1" customFormat="1" x14ac:dyDescent="0.2">
      <c r="A14" s="211" t="s">
        <v>274</v>
      </c>
      <c r="B14" s="210"/>
      <c r="C14" s="212"/>
    </row>
    <row r="15" spans="1:3" s="1" customFormat="1" x14ac:dyDescent="0.2">
      <c r="A15" s="214" t="s">
        <v>275</v>
      </c>
      <c r="B15" s="210">
        <v>240</v>
      </c>
      <c r="C15" s="212"/>
    </row>
    <row r="16" spans="1:3" s="1" customFormat="1" x14ac:dyDescent="0.2">
      <c r="A16" s="214" t="s">
        <v>276</v>
      </c>
      <c r="B16" s="210"/>
      <c r="C16" s="212"/>
    </row>
    <row r="17" spans="1:7" x14ac:dyDescent="0.2">
      <c r="A17" s="214" t="s">
        <v>277</v>
      </c>
      <c r="B17" s="210"/>
      <c r="C17" s="212"/>
    </row>
    <row r="18" spans="1:7" x14ac:dyDescent="0.2">
      <c r="A18" s="211" t="s">
        <v>278</v>
      </c>
      <c r="B18" s="210"/>
      <c r="C18" s="212"/>
    </row>
    <row r="19" spans="1:7" x14ac:dyDescent="0.2">
      <c r="A19" s="214" t="s">
        <v>279</v>
      </c>
      <c r="B19" s="210">
        <v>30</v>
      </c>
      <c r="C19" s="212"/>
    </row>
    <row r="20" spans="1:7" x14ac:dyDescent="0.2">
      <c r="A20" s="214" t="s">
        <v>280</v>
      </c>
      <c r="B20" s="210"/>
      <c r="C20" s="212"/>
    </row>
    <row r="21" spans="1:7" x14ac:dyDescent="0.2">
      <c r="A21" s="214" t="s">
        <v>281</v>
      </c>
      <c r="B21" s="210">
        <v>-1201</v>
      </c>
      <c r="C21" s="212"/>
    </row>
    <row r="22" spans="1:7" x14ac:dyDescent="0.2">
      <c r="A22" s="214" t="s">
        <v>282</v>
      </c>
      <c r="B22" s="210">
        <v>8</v>
      </c>
      <c r="C22" s="212"/>
    </row>
    <row r="23" spans="1:7" x14ac:dyDescent="0.2">
      <c r="A23" s="214" t="s">
        <v>283</v>
      </c>
      <c r="B23" s="210"/>
      <c r="C23" s="212"/>
    </row>
    <row r="24" spans="1:7" x14ac:dyDescent="0.2">
      <c r="A24" s="211" t="s">
        <v>284</v>
      </c>
      <c r="B24" s="215">
        <f>B13+B15+B19+B21+B22</f>
        <v>-212</v>
      </c>
      <c r="C24" s="212"/>
    </row>
    <row r="25" spans="1:7" x14ac:dyDescent="0.2">
      <c r="A25" s="211" t="s">
        <v>285</v>
      </c>
      <c r="B25" s="210"/>
      <c r="C25" s="212"/>
    </row>
    <row r="26" spans="1:7" x14ac:dyDescent="0.2">
      <c r="A26" s="214" t="s">
        <v>286</v>
      </c>
      <c r="B26" s="210">
        <v>-71</v>
      </c>
      <c r="C26" s="212"/>
    </row>
    <row r="27" spans="1:7" x14ac:dyDescent="0.2">
      <c r="A27" s="214" t="s">
        <v>287</v>
      </c>
      <c r="B27" s="210">
        <v>-458</v>
      </c>
      <c r="C27" s="212"/>
    </row>
    <row r="28" spans="1:7" x14ac:dyDescent="0.2">
      <c r="A28" s="209" t="s">
        <v>288</v>
      </c>
      <c r="B28" s="215">
        <f>B24+B26+B27</f>
        <v>-741</v>
      </c>
      <c r="C28" s="216"/>
      <c r="D28" s="217"/>
    </row>
    <row r="29" spans="1:7" x14ac:dyDescent="0.2">
      <c r="A29" s="211" t="s">
        <v>289</v>
      </c>
      <c r="B29" s="210"/>
      <c r="C29" s="212"/>
      <c r="G29" s="1" t="s">
        <v>110</v>
      </c>
    </row>
    <row r="30" spans="1:7" ht="25.5" x14ac:dyDescent="0.2">
      <c r="A30" s="213" t="s">
        <v>290</v>
      </c>
      <c r="B30" s="210">
        <v>-13</v>
      </c>
      <c r="C30" s="212"/>
      <c r="D30" s="218"/>
    </row>
    <row r="31" spans="1:7" x14ac:dyDescent="0.2">
      <c r="A31" s="211" t="s">
        <v>291</v>
      </c>
      <c r="B31" s="210"/>
      <c r="C31" s="212"/>
    </row>
    <row r="32" spans="1:7" x14ac:dyDescent="0.2">
      <c r="A32" s="214" t="s">
        <v>292</v>
      </c>
      <c r="B32" s="210">
        <v>-96</v>
      </c>
      <c r="C32" s="212"/>
    </row>
    <row r="33" spans="1:4" x14ac:dyDescent="0.2">
      <c r="A33" s="214" t="s">
        <v>293</v>
      </c>
      <c r="B33" s="210"/>
      <c r="C33" s="212"/>
    </row>
    <row r="34" spans="1:4" x14ac:dyDescent="0.2">
      <c r="A34" s="214" t="s">
        <v>294</v>
      </c>
      <c r="B34" s="210"/>
      <c r="C34" s="212"/>
    </row>
    <row r="35" spans="1:4" x14ac:dyDescent="0.2">
      <c r="A35" s="214" t="s">
        <v>295</v>
      </c>
      <c r="B35" s="210"/>
      <c r="C35" s="212"/>
    </row>
    <row r="36" spans="1:4" x14ac:dyDescent="0.2">
      <c r="A36" s="214" t="s">
        <v>296</v>
      </c>
      <c r="B36" s="210"/>
      <c r="C36" s="212"/>
    </row>
    <row r="37" spans="1:4" x14ac:dyDescent="0.2">
      <c r="A37" s="209" t="s">
        <v>297</v>
      </c>
      <c r="B37" s="215">
        <f>B30+B32</f>
        <v>-109</v>
      </c>
      <c r="C37" s="216"/>
    </row>
    <row r="38" spans="1:4" x14ac:dyDescent="0.2">
      <c r="A38" s="211" t="s">
        <v>298</v>
      </c>
      <c r="B38" s="210"/>
      <c r="C38" s="212"/>
    </row>
    <row r="39" spans="1:4" ht="25.5" x14ac:dyDescent="0.2">
      <c r="A39" s="213" t="s">
        <v>299</v>
      </c>
      <c r="B39" s="210"/>
      <c r="C39" s="212"/>
    </row>
    <row r="40" spans="1:4" x14ac:dyDescent="0.2">
      <c r="A40" s="211" t="s">
        <v>291</v>
      </c>
      <c r="B40" s="210"/>
      <c r="C40" s="212"/>
    </row>
    <row r="41" spans="1:4" x14ac:dyDescent="0.2">
      <c r="A41" s="214" t="s">
        <v>300</v>
      </c>
      <c r="B41" s="210"/>
      <c r="C41" s="212"/>
    </row>
    <row r="42" spans="1:4" x14ac:dyDescent="0.2">
      <c r="A42" s="214" t="s">
        <v>301</v>
      </c>
      <c r="B42" s="210"/>
      <c r="C42" s="212"/>
    </row>
    <row r="43" spans="1:4" x14ac:dyDescent="0.2">
      <c r="A43" s="214" t="s">
        <v>302</v>
      </c>
      <c r="B43" s="210"/>
      <c r="C43" s="212"/>
    </row>
    <row r="44" spans="1:4" x14ac:dyDescent="0.2">
      <c r="A44" s="214" t="s">
        <v>303</v>
      </c>
      <c r="B44" s="210"/>
      <c r="C44" s="212"/>
    </row>
    <row r="45" spans="1:4" x14ac:dyDescent="0.2">
      <c r="A45" s="214" t="s">
        <v>304</v>
      </c>
      <c r="B45" s="210"/>
      <c r="C45" s="212"/>
    </row>
    <row r="46" spans="1:4" x14ac:dyDescent="0.2">
      <c r="A46" s="211" t="s">
        <v>305</v>
      </c>
      <c r="B46" s="210"/>
      <c r="C46" s="212"/>
    </row>
    <row r="47" spans="1:4" x14ac:dyDescent="0.2">
      <c r="A47" s="209" t="s">
        <v>306</v>
      </c>
      <c r="B47" s="210"/>
      <c r="C47" s="212"/>
    </row>
    <row r="48" spans="1:4" x14ac:dyDescent="0.2">
      <c r="A48" s="209" t="s">
        <v>307</v>
      </c>
      <c r="B48" s="215">
        <f>B50-B49</f>
        <v>-850</v>
      </c>
      <c r="C48" s="219">
        <f>B28+B37</f>
        <v>-850</v>
      </c>
      <c r="D48" s="216">
        <f>B48-C48</f>
        <v>0</v>
      </c>
    </row>
    <row r="49" spans="1:4" x14ac:dyDescent="0.2">
      <c r="A49" s="209" t="s">
        <v>308</v>
      </c>
      <c r="B49" s="220">
        <v>8724</v>
      </c>
      <c r="C49" s="221"/>
      <c r="D49" s="1"/>
    </row>
    <row r="50" spans="1:4" x14ac:dyDescent="0.2">
      <c r="A50" s="209" t="s">
        <v>309</v>
      </c>
      <c r="B50" s="220">
        <v>7874</v>
      </c>
      <c r="C50" s="221"/>
      <c r="D50" s="1"/>
    </row>
    <row r="51" spans="1:4" x14ac:dyDescent="0.2">
      <c r="A51" s="222"/>
      <c r="B51" s="221"/>
      <c r="C51" s="221"/>
      <c r="D51" s="1"/>
    </row>
    <row r="53" spans="1:4" x14ac:dyDescent="0.2">
      <c r="A53" s="271" t="s">
        <v>324</v>
      </c>
      <c r="B53" s="272"/>
      <c r="D53" s="1"/>
    </row>
    <row r="54" spans="1:4" x14ac:dyDescent="0.2">
      <c r="A54" s="23" t="s">
        <v>310</v>
      </c>
      <c r="B54" s="7"/>
      <c r="D54" s="1"/>
    </row>
  </sheetData>
  <mergeCells count="5">
    <mergeCell ref="A1:B1"/>
    <mergeCell ref="A2:B2"/>
    <mergeCell ref="A3:B3"/>
    <mergeCell ref="A4:B4"/>
    <mergeCell ref="A53:B53"/>
  </mergeCells>
  <printOptions horizontalCentered="1"/>
  <pageMargins left="0.74803149606299213" right="0.74803149606299213" top="0.98425196850393704" bottom="0.69" header="0.51181102362204722" footer="0.51181102362204722"/>
  <pageSetup paperSize="9" scale="9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0"/>
  <sheetViews>
    <sheetView topLeftCell="A7" zoomScaleNormal="100" workbookViewId="0">
      <selection activeCell="G20" sqref="G20"/>
    </sheetView>
  </sheetViews>
  <sheetFormatPr defaultRowHeight="12.75" x14ac:dyDescent="0.2"/>
  <cols>
    <col min="1" max="1" width="5.42578125" style="1" customWidth="1"/>
    <col min="2" max="2" width="29.5703125" style="1" customWidth="1"/>
    <col min="3" max="3" width="11.28515625" style="1" customWidth="1"/>
    <col min="4" max="4" width="13.7109375" style="6" customWidth="1"/>
    <col min="5" max="5" width="15.140625" style="1" customWidth="1"/>
    <col min="6" max="6" width="14.7109375" style="1" customWidth="1"/>
    <col min="7" max="16384" width="9.140625" style="1"/>
  </cols>
  <sheetData>
    <row r="1" spans="1:9" x14ac:dyDescent="0.2">
      <c r="A1" s="3"/>
      <c r="B1" s="3"/>
      <c r="C1" s="3"/>
      <c r="D1" s="167"/>
      <c r="E1" s="3"/>
      <c r="F1" s="3"/>
      <c r="G1" s="3"/>
      <c r="H1" s="3"/>
    </row>
    <row r="2" spans="1:9" ht="20.25" x14ac:dyDescent="0.3">
      <c r="A2" s="274" t="s">
        <v>226</v>
      </c>
      <c r="B2" s="274"/>
      <c r="C2" s="274"/>
      <c r="D2" s="274"/>
      <c r="E2" s="274"/>
      <c r="F2" s="274"/>
      <c r="G2" s="168"/>
      <c r="H2" s="168"/>
      <c r="I2" s="168"/>
    </row>
    <row r="3" spans="1:9" ht="20.25" x14ac:dyDescent="0.3">
      <c r="A3" s="169"/>
      <c r="B3" s="169"/>
      <c r="C3" s="169"/>
      <c r="D3" s="170"/>
      <c r="E3" s="169"/>
      <c r="F3" s="169"/>
      <c r="G3" s="168"/>
      <c r="H3" s="168"/>
      <c r="I3" s="168"/>
    </row>
    <row r="4" spans="1:9" ht="20.25" x14ac:dyDescent="0.3">
      <c r="A4" s="169"/>
      <c r="B4" s="169"/>
      <c r="C4" s="169"/>
      <c r="D4" s="170"/>
      <c r="E4" s="169"/>
      <c r="F4" s="169"/>
      <c r="G4" s="168"/>
      <c r="H4" s="168"/>
      <c r="I4" s="168"/>
    </row>
    <row r="5" spans="1:9" x14ac:dyDescent="0.2">
      <c r="A5" s="3"/>
      <c r="B5" s="3"/>
      <c r="C5" s="3"/>
      <c r="D5" s="167"/>
      <c r="E5" s="3"/>
      <c r="F5" s="3"/>
      <c r="G5" s="3"/>
      <c r="H5" s="3"/>
    </row>
    <row r="6" spans="1:9" x14ac:dyDescent="0.2">
      <c r="A6" s="3"/>
      <c r="B6" s="3"/>
      <c r="C6" s="3"/>
      <c r="D6" s="167"/>
      <c r="E6" s="3"/>
      <c r="F6" s="3"/>
      <c r="G6" s="3"/>
      <c r="H6" s="3"/>
    </row>
    <row r="7" spans="1:9" ht="18.75" x14ac:dyDescent="0.3">
      <c r="A7" s="275" t="s">
        <v>227</v>
      </c>
      <c r="B7" s="275"/>
      <c r="C7" s="275"/>
      <c r="D7" s="275"/>
      <c r="E7" s="275"/>
      <c r="F7" s="275"/>
      <c r="G7" s="171"/>
      <c r="H7" s="3"/>
    </row>
    <row r="8" spans="1:9" x14ac:dyDescent="0.2">
      <c r="A8" s="3"/>
      <c r="B8" s="3"/>
      <c r="C8" s="3"/>
      <c r="D8" s="167"/>
      <c r="E8" s="3"/>
      <c r="F8" s="3"/>
      <c r="G8" s="3"/>
      <c r="H8" s="3"/>
    </row>
    <row r="9" spans="1:9" ht="16.5" x14ac:dyDescent="0.25">
      <c r="A9" s="276" t="s">
        <v>228</v>
      </c>
      <c r="B9" s="276"/>
      <c r="C9" s="276"/>
      <c r="D9" s="276"/>
      <c r="E9" s="276"/>
      <c r="F9" s="276"/>
      <c r="G9" s="172"/>
      <c r="H9" s="3"/>
      <c r="I9" s="3"/>
    </row>
    <row r="10" spans="1:9" x14ac:dyDescent="0.2">
      <c r="A10" s="3"/>
      <c r="B10" s="3"/>
      <c r="C10" s="3"/>
      <c r="D10" s="167"/>
      <c r="E10" s="3"/>
      <c r="F10" s="3"/>
      <c r="G10" s="3"/>
      <c r="H10" s="3"/>
      <c r="I10" s="3"/>
    </row>
    <row r="11" spans="1:9" ht="16.5" x14ac:dyDescent="0.25">
      <c r="A11" s="276" t="s">
        <v>229</v>
      </c>
      <c r="B11" s="276"/>
      <c r="C11" s="276"/>
      <c r="D11" s="276"/>
      <c r="E11" s="276"/>
      <c r="F11" s="276"/>
      <c r="G11" s="172"/>
      <c r="H11" s="2"/>
      <c r="I11" s="2"/>
    </row>
    <row r="12" spans="1:9" x14ac:dyDescent="0.2">
      <c r="A12" s="3"/>
      <c r="B12" s="3"/>
      <c r="C12" s="3"/>
      <c r="D12" s="167"/>
      <c r="E12" s="3"/>
      <c r="F12" s="3"/>
      <c r="G12" s="3"/>
      <c r="H12" s="3"/>
    </row>
    <row r="13" spans="1:9" ht="16.5" x14ac:dyDescent="0.25">
      <c r="A13" s="276" t="s">
        <v>325</v>
      </c>
      <c r="B13" s="276"/>
      <c r="C13" s="276"/>
      <c r="D13" s="276"/>
      <c r="E13" s="276"/>
      <c r="F13" s="276"/>
      <c r="G13" s="172"/>
      <c r="H13" s="172"/>
      <c r="I13" s="172"/>
    </row>
    <row r="14" spans="1:9" ht="16.5" x14ac:dyDescent="0.25">
      <c r="A14" s="172"/>
      <c r="B14" s="172"/>
      <c r="C14" s="172"/>
      <c r="D14" s="173"/>
      <c r="E14" s="172"/>
      <c r="F14" s="172"/>
      <c r="G14" s="172"/>
      <c r="H14" s="172"/>
      <c r="I14" s="172"/>
    </row>
    <row r="15" spans="1:9" ht="16.5" x14ac:dyDescent="0.25">
      <c r="A15" s="172"/>
      <c r="B15" s="172"/>
      <c r="C15" s="172"/>
      <c r="D15" s="173"/>
      <c r="E15" s="172"/>
      <c r="F15" s="172"/>
      <c r="G15" s="172"/>
      <c r="H15" s="172"/>
      <c r="I15" s="172" t="s">
        <v>110</v>
      </c>
    </row>
    <row r="16" spans="1:9" ht="16.5" x14ac:dyDescent="0.25">
      <c r="A16" s="172"/>
      <c r="B16" s="172"/>
      <c r="C16" s="172"/>
      <c r="D16" s="173"/>
      <c r="E16" s="172"/>
      <c r="F16" s="172"/>
      <c r="G16" s="172"/>
      <c r="H16" s="172"/>
      <c r="I16" s="172"/>
    </row>
    <row r="17" spans="1:10" ht="16.5" x14ac:dyDescent="0.25">
      <c r="A17" s="172"/>
      <c r="B17" s="172"/>
      <c r="C17" s="172"/>
      <c r="D17" s="173"/>
      <c r="E17" s="172"/>
      <c r="F17" s="172"/>
      <c r="G17" s="172"/>
      <c r="H17" s="172"/>
      <c r="I17" s="172"/>
    </row>
    <row r="18" spans="1:10" ht="16.5" x14ac:dyDescent="0.25">
      <c r="A18" s="172"/>
      <c r="B18" s="172"/>
      <c r="C18" s="172"/>
      <c r="D18" s="173"/>
      <c r="E18" s="172"/>
      <c r="F18" s="172"/>
      <c r="G18" s="172"/>
      <c r="H18" s="172"/>
      <c r="I18" s="172"/>
    </row>
    <row r="19" spans="1:10" x14ac:dyDescent="0.2">
      <c r="A19" s="3"/>
      <c r="B19" s="3"/>
      <c r="C19" s="3"/>
      <c r="D19" s="167"/>
      <c r="E19" s="3"/>
      <c r="F19" s="3"/>
      <c r="G19" s="3"/>
      <c r="H19" s="3"/>
    </row>
    <row r="20" spans="1:10" ht="36" customHeight="1" x14ac:dyDescent="0.2">
      <c r="A20" s="174" t="s">
        <v>230</v>
      </c>
      <c r="B20" s="174" t="s">
        <v>5</v>
      </c>
      <c r="C20" s="174" t="s">
        <v>231</v>
      </c>
      <c r="D20" s="174" t="s">
        <v>257</v>
      </c>
      <c r="E20" s="175" t="s">
        <v>326</v>
      </c>
      <c r="F20" s="174" t="s">
        <v>327</v>
      </c>
      <c r="G20" s="3"/>
      <c r="J20" s="1" t="s">
        <v>110</v>
      </c>
    </row>
    <row r="21" spans="1:10" ht="17.45" customHeight="1" x14ac:dyDescent="0.25">
      <c r="A21" s="176">
        <v>1</v>
      </c>
      <c r="B21" s="177" t="s">
        <v>232</v>
      </c>
      <c r="C21" s="178">
        <v>2669</v>
      </c>
      <c r="D21" s="178">
        <v>2568</v>
      </c>
      <c r="E21" s="178">
        <v>1314</v>
      </c>
      <c r="F21" s="178">
        <v>1316</v>
      </c>
      <c r="G21" s="3"/>
    </row>
    <row r="22" spans="1:10" ht="17.45" customHeight="1" x14ac:dyDescent="0.25">
      <c r="A22" s="176">
        <v>2</v>
      </c>
      <c r="B22" s="177" t="s">
        <v>233</v>
      </c>
      <c r="C22" s="178">
        <v>5122</v>
      </c>
      <c r="D22" s="178">
        <v>4773</v>
      </c>
      <c r="E22" s="178">
        <v>2420</v>
      </c>
      <c r="F22" s="178">
        <v>2285</v>
      </c>
      <c r="G22" s="3"/>
    </row>
    <row r="23" spans="1:10" ht="17.45" customHeight="1" x14ac:dyDescent="0.25">
      <c r="A23" s="176">
        <v>3</v>
      </c>
      <c r="B23" s="177" t="s">
        <v>234</v>
      </c>
      <c r="C23" s="178">
        <v>0</v>
      </c>
      <c r="D23" s="178">
        <v>0</v>
      </c>
      <c r="E23" s="178">
        <v>0</v>
      </c>
      <c r="F23" s="178">
        <v>600</v>
      </c>
      <c r="G23" s="3"/>
    </row>
    <row r="24" spans="1:10" ht="17.45" customHeight="1" x14ac:dyDescent="0.25">
      <c r="A24" s="176">
        <v>4</v>
      </c>
      <c r="B24" s="177" t="s">
        <v>235</v>
      </c>
      <c r="C24" s="178">
        <v>0</v>
      </c>
      <c r="D24" s="178">
        <v>0</v>
      </c>
      <c r="E24" s="178">
        <v>0</v>
      </c>
      <c r="F24" s="178">
        <v>0</v>
      </c>
      <c r="G24" s="3"/>
    </row>
    <row r="25" spans="1:10" ht="17.45" customHeight="1" x14ac:dyDescent="0.25">
      <c r="A25" s="176">
        <v>5</v>
      </c>
      <c r="B25" s="177" t="s">
        <v>236</v>
      </c>
      <c r="C25" s="178">
        <v>1120</v>
      </c>
      <c r="D25" s="178">
        <v>257</v>
      </c>
      <c r="E25" s="178">
        <v>0</v>
      </c>
      <c r="F25" s="178">
        <v>0</v>
      </c>
      <c r="G25" s="3"/>
    </row>
    <row r="26" spans="1:10" ht="17.45" customHeight="1" x14ac:dyDescent="0.25">
      <c r="A26" s="176">
        <v>6</v>
      </c>
      <c r="B26" s="177" t="s">
        <v>237</v>
      </c>
      <c r="C26" s="178">
        <v>13022</v>
      </c>
      <c r="D26" s="178">
        <v>8526</v>
      </c>
      <c r="E26" s="178">
        <v>3047</v>
      </c>
      <c r="F26" s="178">
        <v>4108</v>
      </c>
      <c r="G26" s="3"/>
    </row>
    <row r="27" spans="1:10" ht="17.45" customHeight="1" x14ac:dyDescent="0.25">
      <c r="A27" s="176">
        <v>7</v>
      </c>
      <c r="B27" s="177" t="s">
        <v>238</v>
      </c>
      <c r="C27" s="178">
        <v>19618</v>
      </c>
      <c r="D27" s="178">
        <v>12662</v>
      </c>
      <c r="E27" s="178">
        <v>12146</v>
      </c>
      <c r="F27" s="178">
        <v>3902</v>
      </c>
      <c r="G27" s="3"/>
    </row>
    <row r="28" spans="1:10" ht="17.45" customHeight="1" x14ac:dyDescent="0.25">
      <c r="A28" s="176">
        <v>8</v>
      </c>
      <c r="B28" s="177" t="s">
        <v>239</v>
      </c>
      <c r="C28" s="178">
        <v>5338</v>
      </c>
      <c r="D28" s="178">
        <v>621180</v>
      </c>
      <c r="E28" s="178">
        <v>0</v>
      </c>
      <c r="F28" s="178">
        <v>0</v>
      </c>
      <c r="G28" s="3"/>
    </row>
    <row r="29" spans="1:10" ht="17.45" customHeight="1" x14ac:dyDescent="0.25">
      <c r="A29" s="176">
        <v>9</v>
      </c>
      <c r="B29" s="177" t="s">
        <v>240</v>
      </c>
      <c r="C29" s="178">
        <v>4663</v>
      </c>
      <c r="D29" s="178">
        <v>8836</v>
      </c>
      <c r="E29" s="178">
        <v>8226</v>
      </c>
      <c r="F29" s="178">
        <v>2010</v>
      </c>
      <c r="G29" s="3"/>
    </row>
    <row r="30" spans="1:10" ht="17.45" customHeight="1" x14ac:dyDescent="0.2">
      <c r="A30" s="176"/>
      <c r="B30" s="179" t="s">
        <v>241</v>
      </c>
      <c r="C30" s="180">
        <f>SUM(C21:C29)</f>
        <v>51552</v>
      </c>
      <c r="D30" s="180">
        <f>SUM(D21:D29)</f>
        <v>658802</v>
      </c>
      <c r="E30" s="180">
        <f>SUM(E21:E29)</f>
        <v>27153</v>
      </c>
      <c r="F30" s="180">
        <f>SUM(F21:F29)</f>
        <v>14221</v>
      </c>
      <c r="G30" s="3"/>
      <c r="H30" s="3"/>
    </row>
    <row r="31" spans="1:10" ht="17.45" customHeight="1" x14ac:dyDescent="0.2">
      <c r="A31" s="181"/>
      <c r="B31" s="182"/>
      <c r="C31" s="183"/>
      <c r="D31" s="184"/>
      <c r="E31" s="183"/>
      <c r="F31" s="183"/>
      <c r="G31" s="3"/>
      <c r="H31" s="3"/>
    </row>
    <row r="32" spans="1:10" ht="17.45" customHeight="1" x14ac:dyDescent="0.2">
      <c r="A32" s="181"/>
      <c r="B32" s="182"/>
      <c r="C32" s="183"/>
      <c r="D32" s="184"/>
      <c r="E32" s="183"/>
      <c r="F32" s="183"/>
      <c r="G32" s="3"/>
      <c r="H32" s="3" t="s">
        <v>110</v>
      </c>
    </row>
    <row r="33" spans="1:8" ht="17.45" customHeight="1" x14ac:dyDescent="0.2">
      <c r="A33" s="181"/>
      <c r="B33" s="182"/>
      <c r="C33" s="183"/>
      <c r="D33" s="184"/>
      <c r="E33" s="183"/>
      <c r="F33" s="183"/>
      <c r="G33" s="3"/>
      <c r="H33" s="3"/>
    </row>
    <row r="34" spans="1:8" ht="17.45" customHeight="1" x14ac:dyDescent="0.2">
      <c r="A34" s="181"/>
      <c r="B34" s="182"/>
      <c r="C34" s="183"/>
      <c r="D34" s="184"/>
      <c r="E34" s="183"/>
      <c r="F34" s="183"/>
      <c r="G34" s="3"/>
      <c r="H34" s="3"/>
    </row>
    <row r="35" spans="1:8" x14ac:dyDescent="0.2">
      <c r="A35" s="3"/>
      <c r="B35" s="3"/>
      <c r="C35" s="3"/>
      <c r="D35" s="167"/>
      <c r="E35" s="3"/>
      <c r="F35" s="3"/>
      <c r="G35" s="3"/>
      <c r="H35" s="3"/>
    </row>
    <row r="36" spans="1:8" x14ac:dyDescent="0.2">
      <c r="A36" s="3"/>
      <c r="B36" s="3"/>
      <c r="C36" s="3"/>
      <c r="D36" s="167"/>
      <c r="E36" s="3"/>
      <c r="F36" s="3"/>
      <c r="G36" s="3"/>
      <c r="H36" s="3"/>
    </row>
    <row r="37" spans="1:8" x14ac:dyDescent="0.2">
      <c r="A37" s="3"/>
      <c r="B37" s="3"/>
      <c r="C37" s="3"/>
      <c r="D37" s="167"/>
      <c r="E37" s="3"/>
      <c r="F37" s="3"/>
      <c r="G37" s="3"/>
      <c r="H37" s="3"/>
    </row>
    <row r="38" spans="1:8" x14ac:dyDescent="0.2">
      <c r="A38" s="3"/>
      <c r="B38" s="3"/>
      <c r="C38" s="3"/>
      <c r="D38" s="167"/>
      <c r="E38" s="3"/>
      <c r="F38" s="3"/>
      <c r="G38" s="3"/>
      <c r="H38" s="3"/>
    </row>
    <row r="39" spans="1:8" ht="13.5" customHeight="1" x14ac:dyDescent="0.2">
      <c r="A39" s="185" t="s">
        <v>315</v>
      </c>
      <c r="B39" s="185"/>
      <c r="C39" s="186" t="s">
        <v>80</v>
      </c>
      <c r="D39" s="185"/>
      <c r="E39" s="273" t="s">
        <v>242</v>
      </c>
      <c r="F39" s="273"/>
      <c r="G39" s="186"/>
    </row>
    <row r="40" spans="1:8" ht="13.5" customHeight="1" x14ac:dyDescent="0.2">
      <c r="A40" s="186"/>
      <c r="B40" s="186"/>
      <c r="C40" s="186"/>
      <c r="D40" s="185"/>
      <c r="E40" s="187"/>
      <c r="F40" s="187"/>
      <c r="G40" s="186"/>
    </row>
    <row r="41" spans="1:8" ht="15" x14ac:dyDescent="0.2">
      <c r="A41" s="186"/>
      <c r="B41" s="188"/>
      <c r="C41" s="186"/>
      <c r="D41" s="185" t="s">
        <v>243</v>
      </c>
      <c r="E41" s="186"/>
      <c r="F41" s="189" t="s">
        <v>129</v>
      </c>
      <c r="G41" s="186"/>
    </row>
    <row r="42" spans="1:8" ht="15" x14ac:dyDescent="0.25">
      <c r="B42" s="5"/>
      <c r="C42" s="5"/>
      <c r="D42" s="190"/>
      <c r="E42" s="5"/>
      <c r="F42" s="5"/>
      <c r="G42" s="5"/>
      <c r="H42" s="3"/>
    </row>
    <row r="43" spans="1:8" x14ac:dyDescent="0.2">
      <c r="A43" s="3"/>
      <c r="B43" s="3"/>
      <c r="C43" s="3"/>
      <c r="D43" s="167"/>
      <c r="E43" s="3"/>
      <c r="F43" s="3"/>
      <c r="G43" s="3"/>
      <c r="H43" s="3"/>
    </row>
    <row r="44" spans="1:8" x14ac:dyDescent="0.2">
      <c r="A44" s="3"/>
      <c r="B44" s="3"/>
      <c r="C44" s="3"/>
      <c r="D44" s="167"/>
      <c r="E44" s="3"/>
      <c r="F44" s="3"/>
      <c r="G44" s="3"/>
      <c r="H44" s="3"/>
    </row>
    <row r="45" spans="1:8" x14ac:dyDescent="0.2">
      <c r="B45" s="3"/>
      <c r="C45" s="3"/>
      <c r="D45" s="167"/>
      <c r="E45" s="3"/>
      <c r="F45" s="3"/>
      <c r="G45" s="3"/>
      <c r="H45" s="3"/>
    </row>
    <row r="46" spans="1:8" x14ac:dyDescent="0.2">
      <c r="A46" s="3"/>
      <c r="B46" s="3"/>
      <c r="C46" s="3"/>
      <c r="D46" s="167"/>
      <c r="E46" s="3"/>
      <c r="F46" s="3"/>
      <c r="G46" s="3"/>
      <c r="H46" s="3"/>
    </row>
    <row r="47" spans="1:8" x14ac:dyDescent="0.2">
      <c r="B47" s="3"/>
      <c r="C47" s="3"/>
      <c r="D47" s="167"/>
      <c r="E47" s="3"/>
      <c r="F47" s="3"/>
      <c r="G47" s="3"/>
      <c r="H47" s="3"/>
    </row>
    <row r="48" spans="1:8" x14ac:dyDescent="0.2">
      <c r="A48" s="3"/>
      <c r="B48" s="3"/>
      <c r="C48" s="3"/>
      <c r="D48" s="167"/>
      <c r="E48" s="3"/>
      <c r="F48" s="3"/>
      <c r="G48" s="3"/>
      <c r="H48" s="3"/>
    </row>
    <row r="49" spans="1:8" x14ac:dyDescent="0.2">
      <c r="A49" s="3"/>
      <c r="B49" s="3"/>
      <c r="C49" s="3"/>
      <c r="D49" s="167"/>
      <c r="E49" s="3"/>
      <c r="F49" s="3"/>
      <c r="G49" s="3"/>
      <c r="H49" s="3"/>
    </row>
    <row r="50" spans="1:8" x14ac:dyDescent="0.2">
      <c r="A50" s="3"/>
      <c r="B50" s="3"/>
      <c r="C50" s="3"/>
      <c r="D50" s="167"/>
      <c r="E50" s="3"/>
      <c r="F50" s="3"/>
      <c r="G50" s="3"/>
      <c r="H50" s="3"/>
    </row>
    <row r="51" spans="1:8" x14ac:dyDescent="0.2">
      <c r="A51" s="3"/>
      <c r="B51" s="3"/>
      <c r="C51" s="3"/>
      <c r="D51" s="167"/>
      <c r="E51" s="3"/>
      <c r="F51" s="3"/>
      <c r="G51" s="3"/>
      <c r="H51" s="3"/>
    </row>
    <row r="52" spans="1:8" x14ac:dyDescent="0.2">
      <c r="A52" s="3"/>
      <c r="B52" s="3"/>
      <c r="C52" s="3"/>
      <c r="D52" s="167"/>
      <c r="E52" s="3"/>
      <c r="F52" s="3"/>
      <c r="G52" s="3"/>
      <c r="H52" s="3"/>
    </row>
    <row r="53" spans="1:8" x14ac:dyDescent="0.2">
      <c r="A53" s="3"/>
      <c r="B53" s="3"/>
      <c r="C53" s="3"/>
      <c r="D53" s="167"/>
      <c r="E53" s="3"/>
      <c r="F53" s="3"/>
      <c r="G53" s="3"/>
      <c r="H53" s="3"/>
    </row>
    <row r="54" spans="1:8" x14ac:dyDescent="0.2">
      <c r="A54" s="3"/>
      <c r="B54" s="3"/>
      <c r="C54" s="3"/>
      <c r="D54" s="167"/>
      <c r="E54" s="3"/>
      <c r="F54" s="3"/>
      <c r="G54" s="3"/>
      <c r="H54" s="3"/>
    </row>
    <row r="55" spans="1:8" x14ac:dyDescent="0.2">
      <c r="A55" s="3"/>
      <c r="B55" s="3"/>
      <c r="C55" s="3"/>
      <c r="D55" s="167"/>
      <c r="E55" s="3"/>
      <c r="F55" s="3"/>
      <c r="G55" s="3"/>
      <c r="H55" s="3"/>
    </row>
    <row r="56" spans="1:8" x14ac:dyDescent="0.2">
      <c r="A56" s="3"/>
      <c r="B56" s="3"/>
      <c r="C56" s="3"/>
      <c r="D56" s="167"/>
      <c r="E56" s="3"/>
      <c r="F56" s="3"/>
      <c r="G56" s="3"/>
      <c r="H56" s="3"/>
    </row>
    <row r="57" spans="1:8" x14ac:dyDescent="0.2">
      <c r="A57" s="3"/>
      <c r="B57" s="3"/>
      <c r="C57" s="3"/>
      <c r="D57" s="167"/>
      <c r="E57" s="3"/>
      <c r="F57" s="3"/>
      <c r="G57" s="3"/>
      <c r="H57" s="3"/>
    </row>
    <row r="58" spans="1:8" x14ac:dyDescent="0.2">
      <c r="A58" s="3"/>
      <c r="B58" s="3"/>
      <c r="C58" s="3"/>
      <c r="D58" s="167"/>
      <c r="E58" s="3"/>
      <c r="F58" s="3"/>
      <c r="G58" s="3"/>
      <c r="H58" s="3"/>
    </row>
    <row r="59" spans="1:8" x14ac:dyDescent="0.2">
      <c r="A59" s="3"/>
      <c r="B59" s="3"/>
      <c r="C59" s="3"/>
      <c r="D59" s="167"/>
      <c r="E59" s="3"/>
      <c r="F59" s="3"/>
      <c r="G59" s="3"/>
      <c r="H59" s="3"/>
    </row>
    <row r="60" spans="1:8" x14ac:dyDescent="0.2">
      <c r="A60" s="3"/>
      <c r="B60" s="3"/>
      <c r="C60" s="3"/>
      <c r="D60" s="167"/>
      <c r="E60" s="3"/>
      <c r="F60" s="3"/>
      <c r="G60" s="3"/>
      <c r="H60" s="3"/>
    </row>
  </sheetData>
  <mergeCells count="6">
    <mergeCell ref="E39:F39"/>
    <mergeCell ref="A2:F2"/>
    <mergeCell ref="A7:F7"/>
    <mergeCell ref="A9:F9"/>
    <mergeCell ref="A11:F11"/>
    <mergeCell ref="A13:F13"/>
  </mergeCells>
  <printOptions horizontalCentered="1"/>
  <pageMargins left="0.41" right="0.27559055118110237" top="0.98425196850393704" bottom="0.98425196850393704" header="0.51181102362204722" footer="0.9055118110236221"/>
  <pageSetup paperSize="9" orientation="portrait" horizontalDpi="4294967294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topLeftCell="A7" zoomScaleNormal="100" workbookViewId="0">
      <selection activeCell="G20" sqref="G20"/>
    </sheetView>
  </sheetViews>
  <sheetFormatPr defaultRowHeight="12.75" x14ac:dyDescent="0.2"/>
  <cols>
    <col min="1" max="1" width="5.42578125" style="1" customWidth="1"/>
    <col min="2" max="2" width="30.140625" style="1" customWidth="1"/>
    <col min="3" max="3" width="11.28515625" style="1" customWidth="1"/>
    <col min="4" max="4" width="13.7109375" style="6" customWidth="1"/>
    <col min="5" max="5" width="14" style="1" customWidth="1"/>
    <col min="6" max="6" width="14.42578125" style="1" customWidth="1"/>
    <col min="7" max="7" width="5.5703125" style="1" customWidth="1"/>
    <col min="8" max="8" width="13.5703125" style="1" customWidth="1"/>
    <col min="9" max="12" width="0" style="1" hidden="1" customWidth="1"/>
    <col min="13" max="16384" width="9.140625" style="1"/>
  </cols>
  <sheetData>
    <row r="1" spans="1:9" x14ac:dyDescent="0.2">
      <c r="A1" s="3"/>
      <c r="B1" s="3"/>
      <c r="C1" s="3"/>
      <c r="D1" s="167"/>
      <c r="E1" s="3"/>
      <c r="F1" s="3"/>
      <c r="G1" s="3"/>
      <c r="H1" s="3"/>
    </row>
    <row r="2" spans="1:9" ht="20.25" x14ac:dyDescent="0.3">
      <c r="A2" s="274" t="s">
        <v>226</v>
      </c>
      <c r="B2" s="274"/>
      <c r="C2" s="274"/>
      <c r="D2" s="274"/>
      <c r="E2" s="274"/>
      <c r="F2" s="274"/>
      <c r="G2" s="168"/>
      <c r="H2" s="168"/>
      <c r="I2" s="168"/>
    </row>
    <row r="3" spans="1:9" ht="20.25" x14ac:dyDescent="0.3">
      <c r="A3" s="169"/>
      <c r="B3" s="169"/>
      <c r="C3" s="169"/>
      <c r="D3" s="170"/>
      <c r="E3" s="169"/>
      <c r="F3" s="169"/>
      <c r="G3" s="168"/>
      <c r="H3" s="168"/>
      <c r="I3" s="168"/>
    </row>
    <row r="4" spans="1:9" ht="20.25" x14ac:dyDescent="0.3">
      <c r="A4" s="169"/>
      <c r="B4" s="169"/>
      <c r="C4" s="169"/>
      <c r="D4" s="170"/>
      <c r="E4" s="169"/>
      <c r="F4" s="169"/>
      <c r="G4" s="168"/>
      <c r="H4" s="168"/>
      <c r="I4" s="168"/>
    </row>
    <row r="5" spans="1:9" x14ac:dyDescent="0.2">
      <c r="A5" s="3"/>
      <c r="B5" s="3"/>
      <c r="C5" s="3"/>
      <c r="D5" s="167"/>
      <c r="E5" s="3"/>
      <c r="F5" s="3"/>
      <c r="G5" s="3"/>
      <c r="H5" s="3"/>
    </row>
    <row r="6" spans="1:9" x14ac:dyDescent="0.2">
      <c r="A6" s="3"/>
      <c r="B6" s="3"/>
      <c r="C6" s="3"/>
      <c r="D6" s="167"/>
      <c r="E6" s="3"/>
      <c r="F6" s="3"/>
      <c r="G6" s="3"/>
      <c r="H6" s="3"/>
    </row>
    <row r="7" spans="1:9" ht="18.75" x14ac:dyDescent="0.3">
      <c r="A7" s="275" t="s">
        <v>227</v>
      </c>
      <c r="B7" s="275"/>
      <c r="C7" s="275"/>
      <c r="D7" s="275"/>
      <c r="E7" s="275"/>
      <c r="F7" s="275"/>
      <c r="G7" s="171"/>
      <c r="H7" s="3"/>
    </row>
    <row r="8" spans="1:9" x14ac:dyDescent="0.2">
      <c r="A8" s="3"/>
      <c r="B8" s="3"/>
      <c r="C8" s="3"/>
      <c r="D8" s="167"/>
      <c r="E8" s="3"/>
      <c r="F8" s="3"/>
      <c r="G8" s="3"/>
      <c r="H8" s="3"/>
    </row>
    <row r="9" spans="1:9" ht="16.5" x14ac:dyDescent="0.25">
      <c r="A9" s="276" t="s">
        <v>228</v>
      </c>
      <c r="B9" s="276"/>
      <c r="C9" s="276"/>
      <c r="D9" s="276"/>
      <c r="E9" s="276"/>
      <c r="F9" s="276"/>
      <c r="G9" s="172"/>
      <c r="H9" s="3"/>
      <c r="I9" s="3"/>
    </row>
    <row r="10" spans="1:9" x14ac:dyDescent="0.2">
      <c r="A10" s="3"/>
      <c r="B10" s="3"/>
      <c r="C10" s="3"/>
      <c r="D10" s="167"/>
      <c r="E10" s="3"/>
      <c r="F10" s="3"/>
      <c r="G10" s="3"/>
      <c r="H10" s="3"/>
      <c r="I10" s="3"/>
    </row>
    <row r="11" spans="1:9" ht="16.5" x14ac:dyDescent="0.25">
      <c r="A11" s="276" t="s">
        <v>244</v>
      </c>
      <c r="B11" s="276"/>
      <c r="C11" s="276"/>
      <c r="D11" s="276"/>
      <c r="E11" s="276"/>
      <c r="F11" s="276"/>
      <c r="G11" s="172"/>
      <c r="H11" s="2"/>
      <c r="I11" s="2"/>
    </row>
    <row r="12" spans="1:9" x14ac:dyDescent="0.2">
      <c r="A12" s="3"/>
      <c r="B12" s="3"/>
      <c r="C12" s="3"/>
      <c r="D12" s="167"/>
      <c r="E12" s="3"/>
      <c r="F12" s="3"/>
      <c r="G12" s="3"/>
      <c r="H12" s="3"/>
    </row>
    <row r="13" spans="1:9" ht="16.5" x14ac:dyDescent="0.25">
      <c r="A13" s="276" t="s">
        <v>311</v>
      </c>
      <c r="B13" s="276"/>
      <c r="C13" s="276"/>
      <c r="D13" s="276"/>
      <c r="E13" s="276"/>
      <c r="F13" s="276"/>
      <c r="G13" s="172"/>
      <c r="H13" s="172"/>
      <c r="I13" s="172"/>
    </row>
    <row r="14" spans="1:9" ht="16.5" x14ac:dyDescent="0.25">
      <c r="A14" s="191"/>
      <c r="B14" s="191"/>
      <c r="C14" s="191"/>
      <c r="D14" s="192"/>
      <c r="E14" s="191"/>
      <c r="F14" s="191"/>
      <c r="G14" s="172"/>
      <c r="H14" s="172"/>
      <c r="I14" s="172"/>
    </row>
    <row r="15" spans="1:9" ht="16.5" x14ac:dyDescent="0.25">
      <c r="A15" s="191"/>
      <c r="B15" s="191"/>
      <c r="C15" s="191"/>
      <c r="D15" s="192"/>
      <c r="E15" s="191"/>
      <c r="F15" s="191"/>
      <c r="G15" s="172"/>
      <c r="H15" s="172"/>
      <c r="I15" s="172"/>
    </row>
    <row r="16" spans="1:9" ht="16.5" x14ac:dyDescent="0.25">
      <c r="A16" s="172"/>
      <c r="B16" s="172"/>
      <c r="C16" s="172"/>
      <c r="D16" s="173"/>
      <c r="E16" s="172"/>
      <c r="F16" s="172"/>
      <c r="G16" s="172"/>
      <c r="H16" s="172"/>
      <c r="I16" s="172"/>
    </row>
    <row r="17" spans="1:8" x14ac:dyDescent="0.2">
      <c r="A17" s="3"/>
      <c r="B17" s="3"/>
      <c r="C17" s="3"/>
      <c r="D17" s="167"/>
      <c r="E17" s="3"/>
      <c r="F17" s="3"/>
      <c r="G17" s="3"/>
      <c r="H17" s="3"/>
    </row>
    <row r="18" spans="1:8" ht="30" customHeight="1" x14ac:dyDescent="0.2">
      <c r="A18" s="174" t="s">
        <v>230</v>
      </c>
      <c r="B18" s="174" t="s">
        <v>3</v>
      </c>
      <c r="C18" s="174" t="s">
        <v>231</v>
      </c>
      <c r="D18" s="174" t="s">
        <v>257</v>
      </c>
      <c r="E18" s="174" t="s">
        <v>312</v>
      </c>
      <c r="F18" s="174" t="s">
        <v>313</v>
      </c>
      <c r="G18" s="3"/>
    </row>
    <row r="19" spans="1:8" ht="15" x14ac:dyDescent="0.25">
      <c r="A19" s="176">
        <v>1</v>
      </c>
      <c r="B19" s="177" t="s">
        <v>245</v>
      </c>
      <c r="C19" s="178">
        <v>4790</v>
      </c>
      <c r="D19" s="178">
        <v>18877</v>
      </c>
      <c r="E19" s="178">
        <v>8475</v>
      </c>
      <c r="F19" s="178">
        <v>5601</v>
      </c>
      <c r="G19" s="3"/>
    </row>
    <row r="20" spans="1:8" ht="15" x14ac:dyDescent="0.25">
      <c r="A20" s="176">
        <v>2</v>
      </c>
      <c r="B20" s="177" t="s">
        <v>246</v>
      </c>
      <c r="C20" s="178">
        <v>14414</v>
      </c>
      <c r="D20" s="178">
        <v>14257</v>
      </c>
      <c r="E20" s="178">
        <v>7268</v>
      </c>
      <c r="F20" s="178">
        <v>8066</v>
      </c>
      <c r="G20" s="3"/>
    </row>
    <row r="21" spans="1:8" ht="15" x14ac:dyDescent="0.25">
      <c r="A21" s="176">
        <v>3</v>
      </c>
      <c r="B21" s="177" t="s">
        <v>247</v>
      </c>
      <c r="C21" s="178">
        <v>10657</v>
      </c>
      <c r="D21" s="178">
        <v>7742</v>
      </c>
      <c r="E21" s="178">
        <v>1342</v>
      </c>
      <c r="F21" s="178">
        <v>3828</v>
      </c>
      <c r="G21" s="3"/>
    </row>
    <row r="22" spans="1:8" ht="15" x14ac:dyDescent="0.25">
      <c r="A22" s="176">
        <v>4</v>
      </c>
      <c r="B22" s="177" t="s">
        <v>248</v>
      </c>
      <c r="C22" s="178">
        <v>6711</v>
      </c>
      <c r="D22" s="178">
        <v>11483</v>
      </c>
      <c r="E22" s="178">
        <v>4238</v>
      </c>
      <c r="F22" s="178">
        <v>3093</v>
      </c>
      <c r="G22" s="3"/>
    </row>
    <row r="23" spans="1:8" ht="15" x14ac:dyDescent="0.25">
      <c r="A23" s="176">
        <v>5</v>
      </c>
      <c r="B23" s="177" t="s">
        <v>249</v>
      </c>
      <c r="C23" s="178">
        <v>0</v>
      </c>
      <c r="D23" s="178">
        <v>0</v>
      </c>
      <c r="E23" s="178">
        <v>0</v>
      </c>
      <c r="F23" s="178">
        <v>0</v>
      </c>
      <c r="G23" s="3"/>
    </row>
    <row r="24" spans="1:8" ht="15" x14ac:dyDescent="0.25">
      <c r="A24" s="176">
        <v>6</v>
      </c>
      <c r="B24" s="177" t="s">
        <v>250</v>
      </c>
      <c r="C24" s="178">
        <v>41039</v>
      </c>
      <c r="D24" s="178">
        <v>3225</v>
      </c>
      <c r="E24" s="178">
        <v>0</v>
      </c>
      <c r="F24" s="178">
        <v>0</v>
      </c>
      <c r="G24" s="3"/>
      <c r="H24" s="1" t="s">
        <v>110</v>
      </c>
    </row>
    <row r="25" spans="1:8" ht="15" x14ac:dyDescent="0.25">
      <c r="A25" s="176">
        <v>7</v>
      </c>
      <c r="B25" s="177" t="s">
        <v>251</v>
      </c>
      <c r="C25" s="178">
        <v>0</v>
      </c>
      <c r="D25" s="178">
        <v>4750</v>
      </c>
      <c r="E25" s="178">
        <v>0</v>
      </c>
      <c r="F25" s="178">
        <v>7678</v>
      </c>
      <c r="G25" s="3"/>
    </row>
    <row r="26" spans="1:8" ht="15" x14ac:dyDescent="0.25">
      <c r="A26" s="176">
        <v>8</v>
      </c>
      <c r="B26" s="177" t="s">
        <v>252</v>
      </c>
      <c r="C26" s="178">
        <v>87583</v>
      </c>
      <c r="D26" s="178">
        <v>63857</v>
      </c>
      <c r="E26" s="178">
        <v>32274</v>
      </c>
      <c r="F26" s="178">
        <v>39408</v>
      </c>
      <c r="G26" s="3"/>
    </row>
    <row r="27" spans="1:8" ht="15" x14ac:dyDescent="0.25">
      <c r="A27" s="176">
        <v>9</v>
      </c>
      <c r="B27" s="177" t="s">
        <v>253</v>
      </c>
      <c r="C27" s="178">
        <v>1444</v>
      </c>
      <c r="D27" s="178">
        <v>10066</v>
      </c>
      <c r="E27" s="178">
        <v>6658</v>
      </c>
      <c r="F27" s="178">
        <v>2285</v>
      </c>
      <c r="G27" s="3"/>
    </row>
    <row r="28" spans="1:8" ht="15" x14ac:dyDescent="0.25">
      <c r="A28" s="176">
        <v>10</v>
      </c>
      <c r="B28" s="177" t="s">
        <v>254</v>
      </c>
      <c r="C28" s="178">
        <v>5850</v>
      </c>
      <c r="D28" s="178">
        <v>10000</v>
      </c>
      <c r="E28" s="178">
        <v>10000</v>
      </c>
      <c r="F28" s="178">
        <v>9500</v>
      </c>
      <c r="G28" s="3"/>
    </row>
    <row r="29" spans="1:8" ht="15" x14ac:dyDescent="0.25">
      <c r="A29" s="176">
        <v>12</v>
      </c>
      <c r="B29" s="177" t="s">
        <v>255</v>
      </c>
      <c r="C29" s="178">
        <v>4448</v>
      </c>
      <c r="D29" s="178">
        <v>0</v>
      </c>
      <c r="E29" s="178">
        <v>0</v>
      </c>
      <c r="F29" s="178">
        <v>771</v>
      </c>
      <c r="G29" s="3"/>
    </row>
    <row r="30" spans="1:8" ht="15" x14ac:dyDescent="0.25">
      <c r="A30" s="176">
        <v>13</v>
      </c>
      <c r="B30" s="177" t="s">
        <v>235</v>
      </c>
      <c r="C30" s="178">
        <v>0</v>
      </c>
      <c r="D30" s="178">
        <v>0</v>
      </c>
      <c r="E30" s="178">
        <v>0</v>
      </c>
      <c r="F30" s="178">
        <v>0</v>
      </c>
      <c r="G30" s="3"/>
    </row>
    <row r="31" spans="1:8" ht="15" x14ac:dyDescent="0.25">
      <c r="A31" s="176">
        <v>14</v>
      </c>
      <c r="B31" s="177" t="s">
        <v>26</v>
      </c>
      <c r="C31" s="178">
        <v>22416</v>
      </c>
      <c r="D31" s="178">
        <v>57765</v>
      </c>
      <c r="E31" s="178">
        <v>11106</v>
      </c>
      <c r="F31" s="178">
        <v>81169</v>
      </c>
      <c r="G31" s="3"/>
    </row>
    <row r="32" spans="1:8" ht="18.75" customHeight="1" x14ac:dyDescent="0.2">
      <c r="A32" s="176"/>
      <c r="B32" s="179" t="s">
        <v>241</v>
      </c>
      <c r="C32" s="193">
        <f>SUM(C19:C31)</f>
        <v>199352</v>
      </c>
      <c r="D32" s="193">
        <f>SUM(D19:D31)</f>
        <v>202022</v>
      </c>
      <c r="E32" s="193">
        <f>SUM(E19:E31)</f>
        <v>81361</v>
      </c>
      <c r="F32" s="193">
        <f>SUM(F19:F31)</f>
        <v>161399</v>
      </c>
      <c r="G32" s="3"/>
    </row>
    <row r="33" spans="1:8" x14ac:dyDescent="0.2">
      <c r="A33" s="181"/>
      <c r="B33" s="182"/>
      <c r="C33" s="183"/>
      <c r="D33" s="184"/>
      <c r="E33" s="183"/>
      <c r="F33" s="183"/>
      <c r="G33" s="3"/>
      <c r="H33" s="3"/>
    </row>
    <row r="34" spans="1:8" x14ac:dyDescent="0.2">
      <c r="A34" s="3"/>
      <c r="B34" s="3"/>
      <c r="C34" s="3"/>
      <c r="D34" s="167"/>
      <c r="E34" s="3"/>
      <c r="F34" s="3"/>
      <c r="G34" s="3"/>
      <c r="H34" s="3"/>
    </row>
    <row r="35" spans="1:8" x14ac:dyDescent="0.2">
      <c r="A35" s="3"/>
      <c r="B35" s="3"/>
      <c r="C35" s="3"/>
      <c r="D35" s="167"/>
      <c r="E35" s="3"/>
      <c r="F35" s="3"/>
      <c r="G35" s="3"/>
      <c r="H35" s="3"/>
    </row>
    <row r="36" spans="1:8" ht="15" x14ac:dyDescent="0.25">
      <c r="A36" s="5"/>
      <c r="B36" s="5"/>
      <c r="C36" s="5"/>
      <c r="D36" s="190"/>
      <c r="E36" s="5"/>
      <c r="F36" s="5"/>
      <c r="G36" s="5"/>
      <c r="H36" s="3"/>
    </row>
    <row r="37" spans="1:8" ht="15" x14ac:dyDescent="0.2">
      <c r="A37" s="185" t="s">
        <v>260</v>
      </c>
      <c r="B37" s="185"/>
      <c r="C37" s="186" t="s">
        <v>80</v>
      </c>
      <c r="D37" s="185"/>
      <c r="E37" s="273" t="s">
        <v>256</v>
      </c>
      <c r="F37" s="273"/>
      <c r="G37" s="186"/>
      <c r="H37" s="194"/>
    </row>
    <row r="38" spans="1:8" ht="15" x14ac:dyDescent="0.2">
      <c r="B38" s="186"/>
      <c r="C38" s="186"/>
      <c r="D38" s="185"/>
      <c r="E38" s="187"/>
      <c r="F38" s="187"/>
      <c r="G38" s="186"/>
      <c r="H38" s="194"/>
    </row>
    <row r="39" spans="1:8" ht="15" x14ac:dyDescent="0.2">
      <c r="A39" s="186"/>
      <c r="B39" s="188"/>
      <c r="C39" s="186"/>
      <c r="D39" s="185" t="s">
        <v>243</v>
      </c>
      <c r="E39" s="186"/>
      <c r="F39" s="189" t="s">
        <v>129</v>
      </c>
      <c r="G39" s="186"/>
      <c r="H39" s="194"/>
    </row>
    <row r="40" spans="1:8" ht="15" x14ac:dyDescent="0.25">
      <c r="B40" s="5"/>
      <c r="C40" s="5"/>
      <c r="D40" s="190"/>
      <c r="E40" s="5"/>
      <c r="F40" s="5"/>
      <c r="G40" s="5"/>
      <c r="H40" s="3"/>
    </row>
    <row r="41" spans="1:8" x14ac:dyDescent="0.2">
      <c r="B41" s="3"/>
      <c r="C41" s="3"/>
      <c r="D41" s="167"/>
      <c r="E41" s="3"/>
      <c r="F41" s="3"/>
      <c r="G41" s="3"/>
      <c r="H41" s="3"/>
    </row>
    <row r="42" spans="1:8" x14ac:dyDescent="0.2">
      <c r="A42" s="3"/>
      <c r="B42" s="3"/>
      <c r="C42" s="3"/>
      <c r="D42" s="167"/>
      <c r="E42" s="3"/>
      <c r="F42" s="3"/>
      <c r="G42" s="3"/>
      <c r="H42" s="3"/>
    </row>
    <row r="43" spans="1:8" x14ac:dyDescent="0.2">
      <c r="B43" s="3"/>
      <c r="C43" s="3"/>
      <c r="D43" s="167"/>
      <c r="E43" s="3"/>
      <c r="F43" s="3"/>
      <c r="G43" s="3"/>
      <c r="H43" s="3"/>
    </row>
    <row r="44" spans="1:8" x14ac:dyDescent="0.2">
      <c r="A44" s="3"/>
      <c r="B44" s="3"/>
      <c r="C44" s="3"/>
      <c r="D44" s="167"/>
      <c r="E44" s="3"/>
      <c r="F44" s="3"/>
      <c r="G44" s="3"/>
      <c r="H44" s="3"/>
    </row>
    <row r="45" spans="1:8" x14ac:dyDescent="0.2">
      <c r="A45" s="3"/>
      <c r="B45" s="3"/>
      <c r="C45" s="3"/>
      <c r="D45" s="167"/>
      <c r="E45" s="3"/>
      <c r="F45" s="3"/>
      <c r="G45" s="3"/>
      <c r="H45" s="3"/>
    </row>
    <row r="46" spans="1:8" x14ac:dyDescent="0.2">
      <c r="B46" s="3"/>
      <c r="C46" s="3"/>
      <c r="D46" s="167"/>
      <c r="E46" s="3"/>
      <c r="F46" s="3"/>
      <c r="G46" s="3"/>
      <c r="H46" s="3"/>
    </row>
    <row r="47" spans="1:8" x14ac:dyDescent="0.2">
      <c r="A47" s="3"/>
      <c r="B47" s="3"/>
      <c r="C47" s="3"/>
      <c r="D47" s="167"/>
      <c r="E47" s="3"/>
      <c r="F47" s="3"/>
      <c r="G47" s="3"/>
      <c r="H47" s="3"/>
    </row>
    <row r="48" spans="1:8" x14ac:dyDescent="0.2">
      <c r="A48" s="3"/>
      <c r="B48" s="3"/>
      <c r="C48" s="3"/>
      <c r="D48" s="167"/>
      <c r="E48" s="3"/>
      <c r="F48" s="3"/>
      <c r="G48" s="3"/>
      <c r="H48" s="3"/>
    </row>
    <row r="49" spans="1:8" x14ac:dyDescent="0.2">
      <c r="A49" s="3"/>
      <c r="B49" s="3"/>
      <c r="C49" s="3"/>
      <c r="D49" s="167"/>
      <c r="E49" s="3"/>
      <c r="F49" s="3"/>
      <c r="G49" s="3"/>
      <c r="H49" s="3"/>
    </row>
    <row r="50" spans="1:8" x14ac:dyDescent="0.2">
      <c r="A50" s="3"/>
      <c r="B50" s="3"/>
      <c r="C50" s="3"/>
      <c r="D50" s="167"/>
      <c r="E50" s="3"/>
      <c r="F50" s="3"/>
      <c r="G50" s="3"/>
      <c r="H50" s="3"/>
    </row>
    <row r="51" spans="1:8" x14ac:dyDescent="0.2">
      <c r="A51" s="3"/>
      <c r="B51" s="3"/>
      <c r="C51" s="3"/>
      <c r="D51" s="167"/>
      <c r="E51" s="3"/>
      <c r="F51" s="3"/>
      <c r="G51" s="3"/>
      <c r="H51" s="3"/>
    </row>
  </sheetData>
  <mergeCells count="6">
    <mergeCell ref="E37:F37"/>
    <mergeCell ref="A2:F2"/>
    <mergeCell ref="A7:F7"/>
    <mergeCell ref="A9:F9"/>
    <mergeCell ref="A11:F11"/>
    <mergeCell ref="A13:F13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zoomScaleNormal="85" workbookViewId="0">
      <selection activeCell="G20" sqref="G20"/>
    </sheetView>
  </sheetViews>
  <sheetFormatPr defaultRowHeight="12.75" x14ac:dyDescent="0.2"/>
  <cols>
    <col min="1" max="1" width="5.42578125" style="1" customWidth="1"/>
    <col min="2" max="2" width="28.5703125" style="1" customWidth="1"/>
    <col min="3" max="4" width="11.28515625" style="1" customWidth="1"/>
    <col min="5" max="5" width="15.140625" style="1" bestFit="1" customWidth="1"/>
    <col min="6" max="6" width="16.140625" style="1" customWidth="1"/>
    <col min="7" max="16384" width="9.140625" style="1"/>
  </cols>
  <sheetData>
    <row r="1" spans="1:9" x14ac:dyDescent="0.2">
      <c r="A1" s="3"/>
      <c r="B1" s="3"/>
      <c r="C1" s="3"/>
      <c r="D1" s="3"/>
      <c r="E1" s="3"/>
      <c r="F1" s="3"/>
      <c r="G1" s="3"/>
      <c r="H1" s="3"/>
    </row>
    <row r="2" spans="1:9" ht="20.25" x14ac:dyDescent="0.3">
      <c r="A2" s="274" t="s">
        <v>226</v>
      </c>
      <c r="B2" s="274"/>
      <c r="C2" s="274"/>
      <c r="D2" s="274"/>
      <c r="E2" s="274"/>
      <c r="F2" s="274"/>
      <c r="G2" s="168"/>
      <c r="H2" s="168"/>
      <c r="I2" s="168"/>
    </row>
    <row r="3" spans="1:9" ht="20.25" x14ac:dyDescent="0.3">
      <c r="A3" s="169"/>
      <c r="B3" s="169"/>
      <c r="C3" s="169"/>
      <c r="D3" s="169"/>
      <c r="E3" s="169"/>
      <c r="F3" s="169"/>
      <c r="G3" s="168"/>
      <c r="H3" s="168"/>
      <c r="I3" s="168"/>
    </row>
    <row r="4" spans="1:9" ht="20.25" x14ac:dyDescent="0.3">
      <c r="A4" s="169"/>
      <c r="B4" s="169"/>
      <c r="C4" s="169"/>
      <c r="D4" s="169"/>
      <c r="E4" s="169"/>
      <c r="F4" s="169"/>
      <c r="G4" s="168"/>
      <c r="H4" s="168"/>
      <c r="I4" s="168"/>
    </row>
    <row r="5" spans="1:9" x14ac:dyDescent="0.2">
      <c r="A5" s="3"/>
      <c r="B5" s="3"/>
      <c r="C5" s="3"/>
      <c r="D5" s="3"/>
      <c r="E5" s="3"/>
      <c r="F5" s="3"/>
      <c r="G5" s="3"/>
      <c r="H5" s="3"/>
    </row>
    <row r="6" spans="1:9" x14ac:dyDescent="0.2">
      <c r="A6" s="3"/>
      <c r="B6" s="3"/>
      <c r="C6" s="3"/>
      <c r="D6" s="3"/>
      <c r="E6" s="3"/>
      <c r="F6" s="3"/>
      <c r="G6" s="3"/>
      <c r="H6" s="3"/>
    </row>
    <row r="7" spans="1:9" ht="18.75" x14ac:dyDescent="0.3">
      <c r="A7" s="275" t="s">
        <v>227</v>
      </c>
      <c r="B7" s="275"/>
      <c r="C7" s="275"/>
      <c r="D7" s="275"/>
      <c r="E7" s="275"/>
      <c r="F7" s="275"/>
      <c r="G7" s="171"/>
      <c r="H7" s="3"/>
    </row>
    <row r="8" spans="1:9" x14ac:dyDescent="0.2">
      <c r="A8" s="3"/>
      <c r="B8" s="3"/>
      <c r="C8" s="3"/>
      <c r="D8" s="3"/>
      <c r="E8" s="3"/>
      <c r="F8" s="3"/>
      <c r="G8" s="3"/>
      <c r="H8" s="3"/>
    </row>
    <row r="9" spans="1:9" ht="16.5" x14ac:dyDescent="0.25">
      <c r="A9" s="276" t="s">
        <v>228</v>
      </c>
      <c r="B9" s="276"/>
      <c r="C9" s="276"/>
      <c r="D9" s="276"/>
      <c r="E9" s="276"/>
      <c r="F9" s="276"/>
      <c r="G9" s="172"/>
      <c r="H9" s="3"/>
      <c r="I9" s="3"/>
    </row>
    <row r="10" spans="1:9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9" ht="16.5" x14ac:dyDescent="0.25">
      <c r="A11" s="172" t="s">
        <v>258</v>
      </c>
      <c r="B11" s="172"/>
      <c r="C11" s="172"/>
      <c r="D11" s="172"/>
      <c r="E11" s="172"/>
      <c r="F11" s="172"/>
      <c r="G11" s="172"/>
      <c r="H11" s="2"/>
      <c r="I11" s="2"/>
    </row>
    <row r="12" spans="1:9" x14ac:dyDescent="0.2">
      <c r="A12" s="3"/>
      <c r="B12" s="3"/>
      <c r="C12" s="3"/>
      <c r="D12" s="3"/>
      <c r="E12" s="3"/>
      <c r="F12" s="3"/>
      <c r="G12" s="3"/>
      <c r="H12" s="3"/>
    </row>
    <row r="13" spans="1:9" ht="16.5" x14ac:dyDescent="0.25">
      <c r="A13" s="276" t="s">
        <v>325</v>
      </c>
      <c r="B13" s="276"/>
      <c r="C13" s="276"/>
      <c r="D13" s="276"/>
      <c r="E13" s="276"/>
      <c r="F13" s="276"/>
      <c r="G13" s="172"/>
      <c r="H13" s="172"/>
      <c r="I13" s="172"/>
    </row>
    <row r="14" spans="1:9" ht="16.5" x14ac:dyDescent="0.25">
      <c r="A14" s="191"/>
      <c r="B14" s="191"/>
      <c r="C14" s="191"/>
      <c r="D14" s="191"/>
      <c r="E14" s="191"/>
      <c r="F14" s="191"/>
      <c r="G14" s="172"/>
      <c r="H14" s="172"/>
      <c r="I14" s="172"/>
    </row>
    <row r="15" spans="1:9" ht="16.5" x14ac:dyDescent="0.25">
      <c r="A15" s="191"/>
      <c r="B15" s="191"/>
      <c r="C15" s="191"/>
      <c r="D15" s="191"/>
      <c r="E15" s="191"/>
      <c r="F15" s="191"/>
      <c r="G15" s="172"/>
      <c r="H15" s="172"/>
      <c r="I15" s="172"/>
    </row>
    <row r="16" spans="1:9" ht="16.5" x14ac:dyDescent="0.25">
      <c r="A16" s="172"/>
      <c r="B16" s="172"/>
      <c r="C16" s="172"/>
      <c r="D16" s="172"/>
      <c r="E16" s="172"/>
      <c r="F16" s="172"/>
      <c r="G16" s="172"/>
      <c r="H16" s="172"/>
      <c r="I16" s="172"/>
    </row>
    <row r="17" spans="1:9" ht="16.5" x14ac:dyDescent="0.25">
      <c r="A17" s="172"/>
      <c r="B17" s="172"/>
      <c r="C17" s="172"/>
      <c r="D17" s="172"/>
      <c r="E17" s="172"/>
      <c r="F17" s="172"/>
      <c r="G17" s="172"/>
      <c r="H17" s="172"/>
      <c r="I17" s="172"/>
    </row>
    <row r="18" spans="1:9" ht="16.5" x14ac:dyDescent="0.25">
      <c r="A18" s="172"/>
      <c r="B18" s="172"/>
      <c r="C18" s="172"/>
      <c r="D18" s="172"/>
      <c r="E18" s="172"/>
      <c r="F18" s="172"/>
      <c r="G18" s="172"/>
      <c r="H18" s="172"/>
      <c r="I18" s="172"/>
    </row>
    <row r="19" spans="1:9" x14ac:dyDescent="0.2">
      <c r="A19" s="3"/>
      <c r="B19" s="3"/>
      <c r="C19" s="3"/>
      <c r="D19" s="3"/>
      <c r="E19" s="3"/>
      <c r="F19" s="3"/>
      <c r="G19" s="3"/>
      <c r="H19" s="3"/>
    </row>
    <row r="20" spans="1:9" ht="36" customHeight="1" x14ac:dyDescent="0.2">
      <c r="A20" s="174" t="s">
        <v>230</v>
      </c>
      <c r="B20" s="174" t="s">
        <v>5</v>
      </c>
      <c r="C20" s="174" t="s">
        <v>231</v>
      </c>
      <c r="D20" s="174" t="s">
        <v>257</v>
      </c>
      <c r="E20" s="174" t="s">
        <v>326</v>
      </c>
      <c r="F20" s="174" t="s">
        <v>327</v>
      </c>
      <c r="G20" s="3"/>
      <c r="H20" s="3"/>
    </row>
    <row r="21" spans="1:9" ht="17.45" customHeight="1" x14ac:dyDescent="0.25">
      <c r="A21" s="176">
        <v>1</v>
      </c>
      <c r="B21" s="177"/>
      <c r="C21" s="177">
        <v>0</v>
      </c>
      <c r="D21" s="177">
        <v>0</v>
      </c>
      <c r="E21" s="177">
        <v>0</v>
      </c>
      <c r="F21" s="177">
        <v>0</v>
      </c>
      <c r="G21" s="5"/>
      <c r="H21" s="3"/>
    </row>
    <row r="22" spans="1:9" ht="17.45" customHeight="1" x14ac:dyDescent="0.25">
      <c r="A22" s="176"/>
      <c r="B22" s="179" t="s">
        <v>241</v>
      </c>
      <c r="C22" s="196">
        <f>SUM(C21:C21)</f>
        <v>0</v>
      </c>
      <c r="D22" s="196">
        <f>SUM(D21:D21)</f>
        <v>0</v>
      </c>
      <c r="E22" s="196">
        <f>SUM(E21:E21)</f>
        <v>0</v>
      </c>
      <c r="F22" s="196">
        <f>SUM(F21:F21)</f>
        <v>0</v>
      </c>
      <c r="G22" s="5"/>
      <c r="H22" s="3"/>
    </row>
    <row r="23" spans="1:9" ht="17.45" customHeight="1" x14ac:dyDescent="0.25">
      <c r="A23" s="197"/>
      <c r="B23" s="4"/>
      <c r="C23" s="198"/>
      <c r="D23" s="198"/>
      <c r="E23" s="198"/>
      <c r="F23" s="198"/>
      <c r="G23" s="5"/>
      <c r="H23" s="3"/>
    </row>
    <row r="24" spans="1:9" ht="17.45" customHeight="1" x14ac:dyDescent="0.25">
      <c r="A24" s="197"/>
      <c r="B24" s="4"/>
      <c r="C24" s="198"/>
      <c r="D24" s="198"/>
      <c r="E24" s="198"/>
      <c r="F24" s="198"/>
      <c r="G24" s="5"/>
      <c r="H24" s="3"/>
    </row>
    <row r="25" spans="1:9" ht="15" x14ac:dyDescent="0.25">
      <c r="A25" s="5"/>
      <c r="B25" s="5"/>
      <c r="C25" s="5"/>
      <c r="D25" s="5"/>
      <c r="E25" s="5"/>
      <c r="F25" s="5"/>
      <c r="G25" s="5"/>
      <c r="H25" s="3"/>
    </row>
    <row r="26" spans="1:9" ht="15" x14ac:dyDescent="0.25">
      <c r="A26" s="5"/>
      <c r="B26" s="5"/>
      <c r="C26" s="5"/>
      <c r="D26" s="5"/>
      <c r="E26" s="5"/>
      <c r="F26" s="5"/>
      <c r="G26" s="5"/>
      <c r="H26" s="3"/>
    </row>
    <row r="27" spans="1:9" ht="15" x14ac:dyDescent="0.25">
      <c r="A27" s="5"/>
      <c r="B27" s="5"/>
      <c r="C27" s="5"/>
      <c r="D27" s="5"/>
      <c r="E27" s="5"/>
      <c r="F27" s="5"/>
      <c r="G27" s="5"/>
      <c r="H27" s="3"/>
    </row>
    <row r="28" spans="1:9" ht="15" x14ac:dyDescent="0.25">
      <c r="A28" s="5"/>
      <c r="B28" s="5"/>
      <c r="C28" s="5"/>
      <c r="D28" s="5"/>
      <c r="E28" s="5"/>
      <c r="F28" s="5"/>
      <c r="G28" s="5"/>
      <c r="H28" s="3"/>
    </row>
    <row r="29" spans="1:9" ht="13.5" customHeight="1" x14ac:dyDescent="0.2">
      <c r="A29" s="185" t="s">
        <v>315</v>
      </c>
      <c r="B29" s="186"/>
      <c r="C29" s="186" t="s">
        <v>80</v>
      </c>
      <c r="D29" s="186"/>
      <c r="E29" s="277" t="s">
        <v>81</v>
      </c>
      <c r="F29" s="277"/>
      <c r="G29" s="186"/>
      <c r="H29" s="194"/>
    </row>
    <row r="30" spans="1:9" ht="13.5" customHeight="1" x14ac:dyDescent="0.2">
      <c r="A30" s="186"/>
      <c r="B30" s="186"/>
      <c r="C30" s="186"/>
      <c r="D30" s="186"/>
      <c r="E30" s="187"/>
      <c r="F30" s="187"/>
      <c r="G30" s="186"/>
      <c r="H30" s="194"/>
    </row>
    <row r="31" spans="1:9" ht="15" x14ac:dyDescent="0.2">
      <c r="A31" s="186"/>
      <c r="B31" s="188"/>
      <c r="C31" s="186"/>
      <c r="D31" s="185" t="s">
        <v>243</v>
      </c>
      <c r="E31" s="186"/>
      <c r="F31" s="189" t="s">
        <v>129</v>
      </c>
      <c r="G31" s="195"/>
      <c r="H31" s="194"/>
    </row>
    <row r="32" spans="1:9" ht="15" x14ac:dyDescent="0.25">
      <c r="A32" s="5"/>
      <c r="B32" s="5"/>
      <c r="C32" s="5"/>
      <c r="D32" s="5"/>
      <c r="E32" s="5"/>
      <c r="F32" s="5"/>
      <c r="G32" s="5"/>
      <c r="H32" s="3"/>
    </row>
    <row r="33" spans="1:8" ht="15" x14ac:dyDescent="0.25">
      <c r="A33" s="5"/>
      <c r="B33" s="5"/>
      <c r="C33" s="5"/>
      <c r="D33" s="5"/>
      <c r="E33" s="5"/>
      <c r="F33" s="5"/>
      <c r="G33" s="5"/>
      <c r="H33" s="3"/>
    </row>
    <row r="34" spans="1:8" ht="15" x14ac:dyDescent="0.25">
      <c r="A34" s="5"/>
      <c r="B34" s="5"/>
      <c r="C34" s="5"/>
      <c r="D34" s="5"/>
      <c r="E34" s="5"/>
      <c r="F34" s="5"/>
      <c r="G34" s="5"/>
      <c r="H34" s="3"/>
    </row>
    <row r="35" spans="1:8" x14ac:dyDescent="0.2">
      <c r="A35" s="3"/>
      <c r="B35" s="3"/>
      <c r="C35" s="3"/>
      <c r="D35" s="3"/>
      <c r="E35" s="3"/>
      <c r="F35" s="3"/>
      <c r="G35" s="3"/>
      <c r="H35" s="3"/>
    </row>
    <row r="36" spans="1:8" x14ac:dyDescent="0.2">
      <c r="A36" s="3"/>
      <c r="B36" s="3"/>
      <c r="C36" s="3"/>
      <c r="D36" s="3"/>
      <c r="E36" s="3"/>
      <c r="F36" s="3"/>
      <c r="G36" s="3"/>
      <c r="H36" s="3"/>
    </row>
    <row r="37" spans="1:8" x14ac:dyDescent="0.2">
      <c r="A37" s="3"/>
      <c r="B37" s="3"/>
      <c r="C37" s="3"/>
      <c r="D37" s="3"/>
      <c r="E37" s="3"/>
      <c r="F37" s="3"/>
      <c r="G37" s="3"/>
      <c r="H37" s="3"/>
    </row>
    <row r="38" spans="1:8" x14ac:dyDescent="0.2">
      <c r="A38" s="3"/>
      <c r="B38" s="3"/>
      <c r="C38" s="3"/>
      <c r="D38" s="3"/>
      <c r="E38" s="3"/>
      <c r="F38" s="3"/>
      <c r="G38" s="3"/>
      <c r="H38" s="3"/>
    </row>
    <row r="39" spans="1:8" x14ac:dyDescent="0.2">
      <c r="B39" s="3"/>
      <c r="C39" s="3"/>
      <c r="D39" s="3"/>
      <c r="E39" s="3"/>
      <c r="F39" s="3"/>
      <c r="G39" s="3"/>
      <c r="H39" s="3"/>
    </row>
    <row r="40" spans="1:8" x14ac:dyDescent="0.2">
      <c r="A40" s="3"/>
      <c r="B40" s="3"/>
      <c r="C40" s="3"/>
      <c r="D40" s="3"/>
      <c r="E40" s="3"/>
      <c r="F40" s="3"/>
      <c r="G40" s="3"/>
      <c r="H40" s="3"/>
    </row>
    <row r="41" spans="1:8" x14ac:dyDescent="0.2">
      <c r="A41" s="3"/>
      <c r="B41" s="3"/>
      <c r="C41" s="3"/>
      <c r="D41" s="3"/>
      <c r="E41" s="3"/>
      <c r="F41" s="3"/>
      <c r="G41" s="3"/>
      <c r="H41" s="3"/>
    </row>
    <row r="42" spans="1:8" x14ac:dyDescent="0.2">
      <c r="B42" s="3"/>
      <c r="C42" s="3"/>
      <c r="D42" s="3"/>
      <c r="E42" s="3"/>
      <c r="F42" s="3"/>
      <c r="G42" s="3"/>
      <c r="H42" s="3"/>
    </row>
    <row r="43" spans="1:8" x14ac:dyDescent="0.2">
      <c r="A43" s="3"/>
      <c r="B43" s="3"/>
      <c r="C43" s="3"/>
      <c r="D43" s="3"/>
      <c r="E43" s="3"/>
      <c r="F43" s="3"/>
      <c r="G43" s="3"/>
      <c r="H43" s="3"/>
    </row>
    <row r="44" spans="1:8" x14ac:dyDescent="0.2">
      <c r="B44" s="3"/>
      <c r="C44" s="3"/>
      <c r="D44" s="3"/>
      <c r="E44" s="3"/>
      <c r="F44" s="3"/>
      <c r="G44" s="3"/>
      <c r="H44" s="3"/>
    </row>
    <row r="45" spans="1:8" x14ac:dyDescent="0.2">
      <c r="A45" s="3"/>
      <c r="B45" s="3"/>
      <c r="C45" s="3"/>
      <c r="D45" s="3"/>
      <c r="E45" s="3"/>
      <c r="F45" s="3"/>
      <c r="G45" s="3"/>
      <c r="H45" s="3"/>
    </row>
    <row r="46" spans="1:8" x14ac:dyDescent="0.2">
      <c r="A46" s="3"/>
      <c r="B46" s="3"/>
      <c r="C46" s="3"/>
      <c r="D46" s="3"/>
      <c r="E46" s="3"/>
      <c r="F46" s="3"/>
      <c r="G46" s="3"/>
      <c r="H46" s="3"/>
    </row>
    <row r="47" spans="1:8" x14ac:dyDescent="0.2">
      <c r="A47" s="3"/>
      <c r="B47" s="3"/>
      <c r="C47" s="3"/>
      <c r="D47" s="3"/>
      <c r="E47" s="3"/>
      <c r="F47" s="3"/>
      <c r="G47" s="3"/>
      <c r="H47" s="3"/>
    </row>
    <row r="48" spans="1:8" x14ac:dyDescent="0.2">
      <c r="A48" s="3"/>
      <c r="B48" s="3"/>
      <c r="C48" s="3"/>
      <c r="D48" s="3"/>
      <c r="E48" s="3"/>
      <c r="F48" s="3"/>
      <c r="G48" s="3"/>
      <c r="H48" s="3"/>
    </row>
    <row r="49" spans="1:8" x14ac:dyDescent="0.2">
      <c r="A49" s="3"/>
      <c r="B49" s="3"/>
      <c r="C49" s="3"/>
      <c r="D49" s="3"/>
      <c r="E49" s="3"/>
      <c r="F49" s="3"/>
      <c r="G49" s="3"/>
      <c r="H49" s="3"/>
    </row>
    <row r="50" spans="1:8" x14ac:dyDescent="0.2">
      <c r="A50" s="3"/>
      <c r="B50" s="3"/>
      <c r="C50" s="3"/>
      <c r="D50" s="3"/>
      <c r="E50" s="3"/>
      <c r="F50" s="3"/>
      <c r="G50" s="3"/>
      <c r="H50" s="3"/>
    </row>
    <row r="51" spans="1:8" x14ac:dyDescent="0.2">
      <c r="A51" s="3"/>
      <c r="B51" s="3"/>
      <c r="C51" s="3"/>
      <c r="D51" s="3"/>
      <c r="E51" s="3"/>
      <c r="F51" s="3"/>
      <c r="G51" s="3"/>
      <c r="H51" s="3"/>
    </row>
  </sheetData>
  <mergeCells count="5">
    <mergeCell ref="A2:F2"/>
    <mergeCell ref="A7:F7"/>
    <mergeCell ref="A9:F9"/>
    <mergeCell ref="A13:F13"/>
    <mergeCell ref="E29:F29"/>
  </mergeCells>
  <printOptions horizontalCentered="1"/>
  <pageMargins left="0.47244094488188981" right="0.27559055118110237" top="0.98425196850393704" bottom="0.98425196850393704" header="0.51181102362204722" footer="0.9055118110236221"/>
  <pageSetup paperSize="9" orientation="portrait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36"/>
  <sheetViews>
    <sheetView zoomScaleNormal="100" workbookViewId="0">
      <selection activeCell="G20" sqref="G20"/>
    </sheetView>
  </sheetViews>
  <sheetFormatPr defaultRowHeight="12.75" x14ac:dyDescent="0.2"/>
  <cols>
    <col min="1" max="1" width="5.42578125" style="1" customWidth="1"/>
    <col min="2" max="2" width="30.140625" style="1" customWidth="1"/>
    <col min="3" max="4" width="11.28515625" style="1" customWidth="1"/>
    <col min="5" max="5" width="14.85546875" style="1" customWidth="1"/>
    <col min="6" max="6" width="15.140625" style="1" customWidth="1"/>
    <col min="7" max="16384" width="9.140625" style="1"/>
  </cols>
  <sheetData>
    <row r="2" spans="1:9" ht="20.25" x14ac:dyDescent="0.3">
      <c r="A2" s="274" t="s">
        <v>226</v>
      </c>
      <c r="B2" s="274"/>
      <c r="C2" s="274"/>
      <c r="D2" s="274"/>
      <c r="E2" s="274"/>
      <c r="F2" s="274"/>
      <c r="G2" s="168"/>
      <c r="H2" s="168"/>
      <c r="I2" s="168"/>
    </row>
    <row r="3" spans="1:9" ht="20.25" x14ac:dyDescent="0.3">
      <c r="A3" s="169"/>
      <c r="B3" s="169"/>
      <c r="C3" s="169"/>
      <c r="D3" s="169"/>
      <c r="E3" s="169"/>
      <c r="F3" s="169"/>
      <c r="G3" s="168"/>
      <c r="H3" s="168"/>
      <c r="I3" s="168"/>
    </row>
    <row r="4" spans="1:9" ht="20.25" x14ac:dyDescent="0.3">
      <c r="A4" s="169"/>
      <c r="B4" s="169"/>
      <c r="C4" s="169"/>
      <c r="D4" s="169"/>
      <c r="E4" s="169"/>
      <c r="F4" s="169"/>
      <c r="G4" s="168"/>
      <c r="H4" s="168"/>
      <c r="I4" s="168"/>
    </row>
    <row r="7" spans="1:9" ht="18.75" x14ac:dyDescent="0.3">
      <c r="A7" s="275" t="s">
        <v>227</v>
      </c>
      <c r="B7" s="275"/>
      <c r="C7" s="275"/>
      <c r="D7" s="275"/>
      <c r="E7" s="275"/>
      <c r="F7" s="275"/>
      <c r="G7" s="171"/>
    </row>
    <row r="9" spans="1:9" ht="16.5" x14ac:dyDescent="0.25">
      <c r="A9" s="276" t="s">
        <v>228</v>
      </c>
      <c r="B9" s="276"/>
      <c r="C9" s="276"/>
      <c r="D9" s="276"/>
      <c r="E9" s="276"/>
      <c r="F9" s="276"/>
      <c r="G9" s="172"/>
      <c r="H9" s="3"/>
      <c r="I9" s="3"/>
    </row>
    <row r="10" spans="1:9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9" ht="16.5" x14ac:dyDescent="0.25">
      <c r="A11" s="172" t="s">
        <v>259</v>
      </c>
      <c r="B11" s="172"/>
      <c r="C11" s="172"/>
      <c r="D11" s="172"/>
      <c r="E11" s="172"/>
      <c r="F11" s="172"/>
      <c r="G11" s="172"/>
      <c r="H11" s="2"/>
      <c r="I11" s="2"/>
    </row>
    <row r="13" spans="1:9" ht="16.5" x14ac:dyDescent="0.25">
      <c r="A13" s="276" t="s">
        <v>325</v>
      </c>
      <c r="B13" s="276"/>
      <c r="C13" s="276"/>
      <c r="D13" s="276"/>
      <c r="E13" s="276"/>
      <c r="F13" s="276"/>
      <c r="G13" s="172"/>
      <c r="H13" s="172"/>
      <c r="I13" s="172"/>
    </row>
    <row r="14" spans="1:9" ht="16.5" x14ac:dyDescent="0.25">
      <c r="A14" s="191"/>
      <c r="B14" s="191"/>
      <c r="C14" s="191"/>
      <c r="D14" s="191"/>
      <c r="E14" s="191"/>
      <c r="F14" s="191"/>
      <c r="G14" s="172"/>
      <c r="H14" s="172"/>
      <c r="I14" s="172"/>
    </row>
    <row r="15" spans="1:9" ht="16.5" x14ac:dyDescent="0.25">
      <c r="A15" s="191"/>
      <c r="B15" s="191"/>
      <c r="C15" s="191"/>
      <c r="D15" s="191"/>
      <c r="E15" s="191"/>
      <c r="F15" s="191"/>
      <c r="G15" s="172"/>
      <c r="H15" s="172"/>
      <c r="I15" s="172"/>
    </row>
    <row r="16" spans="1:9" ht="16.5" x14ac:dyDescent="0.25">
      <c r="A16" s="172"/>
      <c r="B16" s="172"/>
      <c r="C16" s="172"/>
      <c r="D16" s="172"/>
      <c r="E16" s="172"/>
      <c r="F16" s="172"/>
      <c r="G16" s="172"/>
      <c r="H16" s="172"/>
      <c r="I16" s="172"/>
    </row>
    <row r="17" spans="1:9" ht="16.5" x14ac:dyDescent="0.25">
      <c r="A17" s="172"/>
      <c r="B17" s="172"/>
      <c r="C17" s="172"/>
      <c r="D17" s="172"/>
      <c r="E17" s="172"/>
      <c r="F17" s="172"/>
      <c r="G17" s="172"/>
      <c r="H17" s="172"/>
      <c r="I17" s="172"/>
    </row>
    <row r="18" spans="1:9" ht="16.5" x14ac:dyDescent="0.25">
      <c r="A18" s="172"/>
      <c r="B18" s="172"/>
      <c r="C18" s="172"/>
      <c r="D18" s="172"/>
      <c r="E18" s="172"/>
      <c r="F18" s="172"/>
      <c r="G18" s="172"/>
      <c r="H18" s="172"/>
      <c r="I18" s="172"/>
    </row>
    <row r="20" spans="1:9" ht="36" customHeight="1" x14ac:dyDescent="0.2">
      <c r="A20" s="174" t="s">
        <v>230</v>
      </c>
      <c r="B20" s="174" t="s">
        <v>3</v>
      </c>
      <c r="C20" s="174" t="s">
        <v>231</v>
      </c>
      <c r="D20" s="174" t="s">
        <v>257</v>
      </c>
      <c r="E20" s="174" t="s">
        <v>326</v>
      </c>
      <c r="F20" s="174" t="s">
        <v>327</v>
      </c>
      <c r="G20" s="3"/>
      <c r="H20" s="3"/>
    </row>
    <row r="21" spans="1:9" ht="17.45" customHeight="1" x14ac:dyDescent="0.25">
      <c r="A21" s="176">
        <v>1</v>
      </c>
      <c r="B21" s="177"/>
      <c r="C21" s="177">
        <v>0</v>
      </c>
      <c r="D21" s="177">
        <v>0</v>
      </c>
      <c r="E21" s="177">
        <v>0</v>
      </c>
      <c r="F21" s="177">
        <v>0</v>
      </c>
      <c r="G21" s="5"/>
      <c r="H21" s="3"/>
    </row>
    <row r="22" spans="1:9" ht="17.45" customHeight="1" x14ac:dyDescent="0.25">
      <c r="A22" s="176"/>
      <c r="B22" s="179" t="s">
        <v>241</v>
      </c>
      <c r="C22" s="196">
        <f>SUM(C21:C21)</f>
        <v>0</v>
      </c>
      <c r="D22" s="196">
        <f>SUM(D21:D21)</f>
        <v>0</v>
      </c>
      <c r="E22" s="196">
        <f>SUM(E21:E21)</f>
        <v>0</v>
      </c>
      <c r="F22" s="196">
        <f>SUM(F21:F21)</f>
        <v>0</v>
      </c>
      <c r="G22" s="5"/>
      <c r="H22" s="3"/>
    </row>
    <row r="23" spans="1:9" ht="14.25" customHeight="1" x14ac:dyDescent="0.25">
      <c r="A23" s="197"/>
      <c r="B23" s="4"/>
      <c r="C23" s="198"/>
      <c r="D23" s="198"/>
      <c r="E23" s="198"/>
      <c r="F23" s="198"/>
      <c r="G23" s="5"/>
      <c r="H23" s="3"/>
    </row>
    <row r="24" spans="1:9" ht="14.25" customHeight="1" x14ac:dyDescent="0.25">
      <c r="A24" s="197"/>
      <c r="B24" s="4"/>
      <c r="C24" s="198"/>
      <c r="D24" s="198"/>
      <c r="E24" s="198"/>
      <c r="F24" s="198"/>
      <c r="G24" s="5"/>
      <c r="H24" s="3"/>
    </row>
    <row r="25" spans="1:9" ht="15" x14ac:dyDescent="0.25">
      <c r="A25" s="5"/>
      <c r="B25" s="5"/>
      <c r="C25" s="5"/>
      <c r="D25" s="5"/>
      <c r="E25" s="5"/>
      <c r="F25" s="5"/>
      <c r="G25" s="5"/>
      <c r="H25" s="3"/>
    </row>
    <row r="26" spans="1:9" ht="15" x14ac:dyDescent="0.25">
      <c r="A26" s="5"/>
      <c r="B26" s="5"/>
      <c r="C26" s="5"/>
      <c r="D26" s="5"/>
      <c r="E26" s="5"/>
      <c r="F26" s="5"/>
      <c r="G26" s="5"/>
      <c r="H26" s="3"/>
    </row>
    <row r="27" spans="1:9" ht="15" x14ac:dyDescent="0.25">
      <c r="A27" s="5"/>
      <c r="B27" s="5"/>
      <c r="C27" s="5"/>
      <c r="D27" s="5"/>
      <c r="E27" s="5"/>
      <c r="F27" s="5"/>
      <c r="G27" s="5"/>
      <c r="H27" s="3"/>
    </row>
    <row r="28" spans="1:9" ht="15" x14ac:dyDescent="0.25">
      <c r="A28" s="5"/>
      <c r="B28" s="5"/>
      <c r="C28" s="5"/>
      <c r="D28" s="5"/>
      <c r="E28" s="5"/>
      <c r="F28" s="5"/>
      <c r="G28" s="5"/>
      <c r="H28" s="3"/>
    </row>
    <row r="29" spans="1:9" ht="13.5" customHeight="1" x14ac:dyDescent="0.2">
      <c r="A29" s="185" t="s">
        <v>315</v>
      </c>
      <c r="B29" s="186"/>
      <c r="C29" s="186" t="s">
        <v>80</v>
      </c>
      <c r="D29" s="186"/>
      <c r="E29" s="277" t="s">
        <v>81</v>
      </c>
      <c r="F29" s="277"/>
      <c r="G29" s="186"/>
      <c r="H29" s="194"/>
    </row>
    <row r="30" spans="1:9" ht="13.5" customHeight="1" x14ac:dyDescent="0.2">
      <c r="A30" s="186"/>
      <c r="B30" s="186"/>
      <c r="C30" s="186"/>
      <c r="D30" s="186"/>
      <c r="E30" s="187"/>
      <c r="F30" s="187"/>
      <c r="G30" s="186"/>
      <c r="H30" s="194"/>
    </row>
    <row r="31" spans="1:9" ht="15" x14ac:dyDescent="0.2">
      <c r="A31" s="186"/>
      <c r="B31" s="188"/>
      <c r="C31" s="186"/>
      <c r="D31" s="199" t="s">
        <v>243</v>
      </c>
      <c r="E31" s="186"/>
      <c r="F31" s="189" t="s">
        <v>129</v>
      </c>
      <c r="G31" s="186"/>
      <c r="H31" s="194"/>
    </row>
    <row r="32" spans="1:9" x14ac:dyDescent="0.2">
      <c r="A32" s="3"/>
      <c r="B32" s="3"/>
      <c r="C32" s="3"/>
      <c r="D32" s="3"/>
      <c r="E32" s="3"/>
      <c r="F32" s="3"/>
      <c r="G32" s="3"/>
      <c r="H32" s="3"/>
    </row>
    <row r="33" spans="1:8" x14ac:dyDescent="0.2">
      <c r="A33" s="3"/>
      <c r="B33" s="3"/>
      <c r="C33" s="3"/>
      <c r="D33" s="3"/>
      <c r="E33" s="3"/>
      <c r="F33" s="3"/>
      <c r="G33" s="3"/>
      <c r="H33" s="3"/>
    </row>
    <row r="36" spans="1:8" x14ac:dyDescent="0.2">
      <c r="A36" s="3"/>
    </row>
  </sheetData>
  <mergeCells count="5">
    <mergeCell ref="A2:F2"/>
    <mergeCell ref="A7:F7"/>
    <mergeCell ref="A9:F9"/>
    <mergeCell ref="A13:F13"/>
    <mergeCell ref="E29:F29"/>
  </mergeCells>
  <printOptions horizontalCentered="1"/>
  <pageMargins left="0.70866141732283472" right="0.27" top="0.98425196850393704" bottom="0.98425196850393704" header="0.51181102362204722" footer="0.9055118110236221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Баланс 06</vt:lpstr>
      <vt:lpstr>Баланс м.06.2016г.МСС</vt:lpstr>
      <vt:lpstr>ОПР-01-06</vt:lpstr>
      <vt:lpstr>OPR MSS 06,2016</vt:lpstr>
      <vt:lpstr>ОПП 06.16г. </vt:lpstr>
      <vt:lpstr>709 2016г.</vt:lpstr>
      <vt:lpstr>609 2016г.</vt:lpstr>
      <vt:lpstr>799 2016г.</vt:lpstr>
      <vt:lpstr>699 2016г.</vt:lpstr>
      <vt:lpstr>Взем. задължения</vt:lpstr>
      <vt:lpstr>'609 2016г.'!Print_Area</vt:lpstr>
      <vt:lpstr>'709 2016г.'!Print_Area</vt:lpstr>
      <vt:lpstr>'Баланс 06'!Print_Area</vt:lpstr>
      <vt:lpstr>'ОПП 06.16г. '!Print_Area</vt:lpstr>
      <vt:lpstr>'ОПР-01-06'!Print_Area</vt:lpstr>
    </vt:vector>
  </TitlesOfParts>
  <Company>Pristanishten kompleks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akostadinova</dc:creator>
  <cp:lastModifiedBy>Dobrinka Antcheva</cp:lastModifiedBy>
  <cp:lastPrinted>2016-07-19T10:27:18Z</cp:lastPrinted>
  <dcterms:created xsi:type="dcterms:W3CDTF">2006-03-15T14:29:27Z</dcterms:created>
  <dcterms:modified xsi:type="dcterms:W3CDTF">2016-07-26T08:25:01Z</dcterms:modified>
</cp:coreProperties>
</file>