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585" yWindow="45" windowWidth="9570" windowHeight="9450" tabRatio="916"/>
  </bookViews>
  <sheets>
    <sheet name="начало" sheetId="1" r:id="rId1"/>
    <sheet name="справка" sheetId="2" r:id="rId2"/>
    <sheet name="баланс" sheetId="5" r:id="rId3"/>
    <sheet name="ОПР" sheetId="6" r:id="rId4"/>
    <sheet name="спр.п-ди,р-ди" sheetId="7" r:id="rId5"/>
    <sheet name="ОСК" sheetId="22" r:id="rId6"/>
    <sheet name="ОПП" sheetId="23" r:id="rId7"/>
    <sheet name="лихви" sheetId="8" r:id="rId8"/>
    <sheet name="спр.дълг.акт.-2014" sheetId="9" r:id="rId9"/>
    <sheet name="взем.,зад." sheetId="10" r:id="rId10"/>
    <sheet name="труд" sheetId="12" r:id="rId11"/>
  </sheets>
  <definedNames>
    <definedName name="_xlnm.Print_Area" localSheetId="2">баланс!$A$1:$G$224</definedName>
    <definedName name="_xlnm.Print_Area" localSheetId="6">ОПП!$A$1:$K$49</definedName>
    <definedName name="_xlnm.Print_Area" localSheetId="5">ОСК!$A$1:$Q$37</definedName>
    <definedName name="_xlnm.Print_Area" localSheetId="8">'спр.дълг.акт.-2014'!$A$2:$U$74</definedName>
    <definedName name="_xlnm.Print_Area" localSheetId="1">справка!$A$1:$K$94</definedName>
    <definedName name="_xlnm.Print_Area" localSheetId="10">труд!$A$1:$K$90</definedName>
  </definedNames>
  <calcPr calcId="125725"/>
</workbook>
</file>

<file path=xl/calcChain.xml><?xml version="1.0" encoding="utf-8"?>
<calcChain xmlns="http://schemas.openxmlformats.org/spreadsheetml/2006/main">
  <c r="F9" i="6"/>
  <c r="D7" i="5"/>
  <c r="B6" i="2"/>
  <c r="I126" i="6"/>
  <c r="D126"/>
  <c r="D124"/>
  <c r="D123"/>
  <c r="D3"/>
  <c r="D2"/>
  <c r="D4" i="22"/>
  <c r="D3"/>
  <c r="C3" i="23"/>
  <c r="C2"/>
  <c r="C3" i="12"/>
  <c r="C2"/>
  <c r="C1"/>
  <c r="C3" i="10"/>
  <c r="C2"/>
  <c r="C1"/>
  <c r="C4" i="9"/>
  <c r="C3"/>
  <c r="C2"/>
  <c r="F3" i="12"/>
  <c r="C4" i="8"/>
  <c r="C3"/>
  <c r="C2"/>
  <c r="C1" i="23"/>
  <c r="D2" i="22"/>
  <c r="D1" i="6"/>
  <c r="C2" i="5"/>
  <c r="C3"/>
  <c r="C4"/>
  <c r="C10" i="2"/>
  <c r="C12"/>
  <c r="F6" i="12"/>
  <c r="F5" i="10"/>
  <c r="E8" i="8"/>
  <c r="I7" i="23"/>
  <c r="K6" i="22"/>
  <c r="O8" i="9"/>
  <c r="N63" i="2"/>
  <c r="J37" i="23"/>
  <c r="I37"/>
  <c r="J28"/>
  <c r="I28"/>
  <c r="J20"/>
  <c r="I20"/>
  <c r="J61" i="6"/>
  <c r="J77"/>
  <c r="J88"/>
  <c r="J17"/>
  <c r="J20"/>
  <c r="J25"/>
  <c r="J35"/>
  <c r="J47"/>
  <c r="J43"/>
  <c r="G183" i="5"/>
  <c r="G186"/>
  <c r="G189"/>
  <c r="G192"/>
  <c r="G150"/>
  <c r="G157"/>
  <c r="G160"/>
  <c r="G163"/>
  <c r="G205"/>
  <c r="G208"/>
  <c r="G136"/>
  <c r="G140"/>
  <c r="G142"/>
  <c r="G148"/>
  <c r="G212"/>
  <c r="G207"/>
  <c r="G206"/>
  <c r="G202"/>
  <c r="G199"/>
  <c r="G196"/>
  <c r="G73"/>
  <c r="G77"/>
  <c r="G106"/>
  <c r="G87"/>
  <c r="G92"/>
  <c r="G100"/>
  <c r="G17"/>
  <c r="G26"/>
  <c r="G51"/>
  <c r="G28"/>
  <c r="G40"/>
  <c r="G49"/>
  <c r="G46" i="7"/>
  <c r="G47"/>
  <c r="G53"/>
  <c r="H13" i="12"/>
  <c r="F199" i="5"/>
  <c r="F125" i="10" s="1"/>
  <c r="F196" i="5"/>
  <c r="F121" i="10" s="1"/>
  <c r="F163" i="5"/>
  <c r="F67" i="10"/>
  <c r="F66" s="1"/>
  <c r="N26" i="9"/>
  <c r="Q26"/>
  <c r="O26"/>
  <c r="P26"/>
  <c r="R26"/>
  <c r="S26"/>
  <c r="Q31"/>
  <c r="T31"/>
  <c r="Q32"/>
  <c r="T32"/>
  <c r="Q35"/>
  <c r="T35"/>
  <c r="Q36"/>
  <c r="T36"/>
  <c r="J33"/>
  <c r="M33"/>
  <c r="Q33"/>
  <c r="T33"/>
  <c r="J35"/>
  <c r="M35"/>
  <c r="U35"/>
  <c r="J20"/>
  <c r="G26"/>
  <c r="G38"/>
  <c r="H26"/>
  <c r="H38"/>
  <c r="I26"/>
  <c r="I38"/>
  <c r="F26"/>
  <c r="J26"/>
  <c r="J38"/>
  <c r="J31"/>
  <c r="J32"/>
  <c r="M32"/>
  <c r="J36"/>
  <c r="K26"/>
  <c r="K38"/>
  <c r="L26"/>
  <c r="M26"/>
  <c r="L38"/>
  <c r="M31"/>
  <c r="M36"/>
  <c r="U36"/>
  <c r="O38"/>
  <c r="P38"/>
  <c r="R38"/>
  <c r="S38"/>
  <c r="U31"/>
  <c r="F38"/>
  <c r="K40" i="23"/>
  <c r="L12" i="22"/>
  <c r="K12"/>
  <c r="J12"/>
  <c r="H12"/>
  <c r="I61" i="6"/>
  <c r="I101"/>
  <c r="I77"/>
  <c r="I88"/>
  <c r="I92"/>
  <c r="I17"/>
  <c r="I20"/>
  <c r="I25"/>
  <c r="I43"/>
  <c r="F208" i="5"/>
  <c r="H63" i="2"/>
  <c r="F26" i="5"/>
  <c r="F28"/>
  <c r="F40" s="1"/>
  <c r="F51" s="1"/>
  <c r="F49"/>
  <c r="F73"/>
  <c r="F77"/>
  <c r="F87"/>
  <c r="F92"/>
  <c r="F94"/>
  <c r="F105" s="1"/>
  <c r="F106" s="1"/>
  <c r="F100"/>
  <c r="F136"/>
  <c r="F140"/>
  <c r="F142"/>
  <c r="F148"/>
  <c r="F150"/>
  <c r="F157"/>
  <c r="F160"/>
  <c r="F183"/>
  <c r="F186"/>
  <c r="F189"/>
  <c r="F192"/>
  <c r="F205" s="1"/>
  <c r="F212" s="1"/>
  <c r="I89" i="12"/>
  <c r="C89"/>
  <c r="C86"/>
  <c r="C87"/>
  <c r="J52"/>
  <c r="J37"/>
  <c r="A2"/>
  <c r="A3"/>
  <c r="A1"/>
  <c r="G145" i="10"/>
  <c r="C145"/>
  <c r="C143"/>
  <c r="C142"/>
  <c r="F36"/>
  <c r="F35"/>
  <c r="F37"/>
  <c r="F38"/>
  <c r="F39"/>
  <c r="F40"/>
  <c r="F41"/>
  <c r="F42"/>
  <c r="F43"/>
  <c r="F44"/>
  <c r="G35"/>
  <c r="H35"/>
  <c r="F3"/>
  <c r="F2"/>
  <c r="A2"/>
  <c r="A3"/>
  <c r="A1"/>
  <c r="S4" i="9"/>
  <c r="S3"/>
  <c r="T73"/>
  <c r="M73"/>
  <c r="M71"/>
  <c r="M70"/>
  <c r="A3"/>
  <c r="A4"/>
  <c r="A2"/>
  <c r="F39" i="8"/>
  <c r="C39"/>
  <c r="C37"/>
  <c r="C36"/>
  <c r="E4"/>
  <c r="E3"/>
  <c r="A3"/>
  <c r="A4"/>
  <c r="A2"/>
  <c r="J48" i="23"/>
  <c r="D48"/>
  <c r="D46"/>
  <c r="D45"/>
  <c r="I3"/>
  <c r="I2"/>
  <c r="H12"/>
  <c r="H22"/>
  <c r="A2"/>
  <c r="A3"/>
  <c r="A1"/>
  <c r="K12"/>
  <c r="K13"/>
  <c r="K14"/>
  <c r="K15"/>
  <c r="K16"/>
  <c r="K17"/>
  <c r="K18"/>
  <c r="K19"/>
  <c r="K20"/>
  <c r="K22"/>
  <c r="K23"/>
  <c r="K28"/>
  <c r="K38"/>
  <c r="K24"/>
  <c r="K25"/>
  <c r="K26"/>
  <c r="K27"/>
  <c r="K30"/>
  <c r="K37"/>
  <c r="K31"/>
  <c r="K32"/>
  <c r="K33"/>
  <c r="K34"/>
  <c r="K35"/>
  <c r="K36"/>
  <c r="H13"/>
  <c r="H14"/>
  <c r="H15"/>
  <c r="H16"/>
  <c r="H17"/>
  <c r="H18"/>
  <c r="H19"/>
  <c r="H23"/>
  <c r="H24"/>
  <c r="H25"/>
  <c r="H26"/>
  <c r="H27"/>
  <c r="H28"/>
  <c r="H30"/>
  <c r="H31"/>
  <c r="H32"/>
  <c r="H33"/>
  <c r="H34"/>
  <c r="H35"/>
  <c r="H36"/>
  <c r="H37"/>
  <c r="J38"/>
  <c r="I38"/>
  <c r="G20"/>
  <c r="G38" s="1"/>
  <c r="G28"/>
  <c r="G37"/>
  <c r="F20"/>
  <c r="F28"/>
  <c r="F37"/>
  <c r="F38"/>
  <c r="Q36" i="22"/>
  <c r="M36"/>
  <c r="M34"/>
  <c r="M33"/>
  <c r="O4"/>
  <c r="O3"/>
  <c r="Q12"/>
  <c r="A3"/>
  <c r="A4"/>
  <c r="A2"/>
  <c r="G16"/>
  <c r="G20"/>
  <c r="G23"/>
  <c r="G27"/>
  <c r="H16"/>
  <c r="H20"/>
  <c r="H23"/>
  <c r="H27"/>
  <c r="H29" s="1"/>
  <c r="I16"/>
  <c r="I27"/>
  <c r="I20"/>
  <c r="I23"/>
  <c r="Q23"/>
  <c r="J16"/>
  <c r="J20"/>
  <c r="J23"/>
  <c r="J27"/>
  <c r="J29" s="1"/>
  <c r="K16"/>
  <c r="K27"/>
  <c r="K29" s="1"/>
  <c r="K20"/>
  <c r="K23"/>
  <c r="L16"/>
  <c r="L20"/>
  <c r="L23"/>
  <c r="L27"/>
  <c r="L29" s="1"/>
  <c r="M16"/>
  <c r="M23"/>
  <c r="M27"/>
  <c r="M29" s="1"/>
  <c r="N16"/>
  <c r="N20"/>
  <c r="O20"/>
  <c r="P20"/>
  <c r="Q20"/>
  <c r="N23"/>
  <c r="N27"/>
  <c r="N29" s="1"/>
  <c r="O16"/>
  <c r="O23"/>
  <c r="O29"/>
  <c r="P16"/>
  <c r="P23"/>
  <c r="Q28"/>
  <c r="Q26"/>
  <c r="Q25"/>
  <c r="Q24"/>
  <c r="Q22"/>
  <c r="Q21"/>
  <c r="Q19"/>
  <c r="Q18"/>
  <c r="Q17"/>
  <c r="Q15"/>
  <c r="Q14"/>
  <c r="Q13"/>
  <c r="G123" i="7"/>
  <c r="C122"/>
  <c r="C123"/>
  <c r="C121"/>
  <c r="C120"/>
  <c r="G69"/>
  <c r="H3" i="6"/>
  <c r="H2"/>
  <c r="B2"/>
  <c r="B3"/>
  <c r="B1"/>
  <c r="E4" i="5"/>
  <c r="E3"/>
  <c r="B3"/>
  <c r="B4"/>
  <c r="B2"/>
  <c r="I2" i="2"/>
  <c r="F77" i="10"/>
  <c r="F79"/>
  <c r="F80"/>
  <c r="F81"/>
  <c r="F82"/>
  <c r="F83"/>
  <c r="F78"/>
  <c r="F85"/>
  <c r="F86"/>
  <c r="F84"/>
  <c r="F87"/>
  <c r="F88"/>
  <c r="F89"/>
  <c r="F90"/>
  <c r="F92"/>
  <c r="F91"/>
  <c r="F93"/>
  <c r="F94"/>
  <c r="F127"/>
  <c r="G91"/>
  <c r="H91"/>
  <c r="G84"/>
  <c r="H84"/>
  <c r="G78"/>
  <c r="H78"/>
  <c r="F45"/>
  <c r="F24"/>
  <c r="F23"/>
  <c r="F25"/>
  <c r="F26"/>
  <c r="F27"/>
  <c r="F28"/>
  <c r="F29"/>
  <c r="F30"/>
  <c r="F12"/>
  <c r="G23"/>
  <c r="H23"/>
  <c r="J27" i="9"/>
  <c r="M27"/>
  <c r="U27"/>
  <c r="Q27"/>
  <c r="T27"/>
  <c r="J28"/>
  <c r="M28"/>
  <c r="Q28"/>
  <c r="U28"/>
  <c r="J29"/>
  <c r="M29"/>
  <c r="U29"/>
  <c r="Q29"/>
  <c r="T29"/>
  <c r="J30"/>
  <c r="M30"/>
  <c r="U30"/>
  <c r="Q30"/>
  <c r="T30"/>
  <c r="J37"/>
  <c r="M37"/>
  <c r="U37"/>
  <c r="Q37"/>
  <c r="T37"/>
  <c r="M20"/>
  <c r="U20"/>
  <c r="Q20"/>
  <c r="T20"/>
  <c r="J21"/>
  <c r="M21"/>
  <c r="Q21"/>
  <c r="T21"/>
  <c r="J22"/>
  <c r="M22"/>
  <c r="Q22"/>
  <c r="T22"/>
  <c r="T23"/>
  <c r="U23"/>
  <c r="R24"/>
  <c r="S24"/>
  <c r="T24"/>
  <c r="U24"/>
  <c r="J19"/>
  <c r="M19"/>
  <c r="Q19"/>
  <c r="T19"/>
  <c r="J16"/>
  <c r="M16"/>
  <c r="U16"/>
  <c r="Q16"/>
  <c r="T16"/>
  <c r="J17"/>
  <c r="M17"/>
  <c r="Q17"/>
  <c r="T17"/>
  <c r="J15"/>
  <c r="M15"/>
  <c r="Q15"/>
  <c r="T15"/>
  <c r="O24"/>
  <c r="P24"/>
  <c r="N24"/>
  <c r="L24"/>
  <c r="K24"/>
  <c r="F24"/>
  <c r="J24"/>
  <c r="G24"/>
  <c r="I24"/>
  <c r="H24"/>
  <c r="J23"/>
  <c r="G31" i="8"/>
  <c r="F31"/>
  <c r="G20"/>
  <c r="F20"/>
  <c r="F207" i="5"/>
  <c r="F206"/>
  <c r="F202"/>
  <c r="U19" i="9"/>
  <c r="Q16" i="22"/>
  <c r="G29"/>
  <c r="H20" i="23"/>
  <c r="H38" s="1"/>
  <c r="H40" s="1"/>
  <c r="N38" i="9"/>
  <c r="I29" i="22"/>
  <c r="Q27"/>
  <c r="U32" i="9"/>
  <c r="M38"/>
  <c r="U15"/>
  <c r="U17"/>
  <c r="U22"/>
  <c r="U21"/>
  <c r="F56" i="10"/>
  <c r="U33" i="9"/>
  <c r="T26"/>
  <c r="Q38"/>
  <c r="J92" i="6"/>
  <c r="J89"/>
  <c r="J44"/>
  <c r="J93"/>
  <c r="J94"/>
  <c r="J95"/>
  <c r="J48"/>
  <c r="J51"/>
  <c r="J52"/>
  <c r="U26" i="9"/>
  <c r="U38"/>
  <c r="T38"/>
  <c r="I35" i="6" l="1"/>
  <c r="I44"/>
  <c r="I47"/>
  <c r="I48" s="1"/>
  <c r="I51" s="1"/>
  <c r="I52" s="1"/>
  <c r="F138" i="10"/>
  <c r="F108" i="5"/>
  <c r="Q29" i="22"/>
</calcChain>
</file>

<file path=xl/sharedStrings.xml><?xml version="1.0" encoding="utf-8"?>
<sst xmlns="http://schemas.openxmlformats.org/spreadsheetml/2006/main" count="1726" uniqueCount="1210">
  <si>
    <t>Е. Парични средства в края на периода</t>
  </si>
  <si>
    <t>Парични потоци от полож.и отриц. валутни курс. разлики</t>
  </si>
  <si>
    <t>Парични потоци, свързани с кратк.  финансови  активи</t>
  </si>
  <si>
    <t>Парични потоци, свързани с лихви,комис., дивиденти и др.</t>
  </si>
  <si>
    <t>Парични потоци от полож.и отриц. валутни курсови разл.</t>
  </si>
  <si>
    <t>Начислени средства за работещите по                                                                        трудово и служебно правоотношение</t>
  </si>
  <si>
    <t xml:space="preserve">  в т.ч. без лицата в отпуск по майчинство (от код 1010 до код 1090)</t>
  </si>
  <si>
    <t xml:space="preserve">           от код 1001: жени </t>
  </si>
  <si>
    <t>07502</t>
  </si>
  <si>
    <t>07600</t>
  </si>
  <si>
    <t>07601</t>
  </si>
  <si>
    <t>07602</t>
  </si>
  <si>
    <t>над една година</t>
  </si>
  <si>
    <t>2160</t>
  </si>
  <si>
    <t>2161</t>
  </si>
  <si>
    <t xml:space="preserve"> Инвестиционни компании и посредници, договорни фондове,
 предприятия ангажирани с финансов лизинг, корпорации, занима-
 ващи се с продажба/покупка на изплащане и предлагащи кредити-
 ране за лични или търговски цели, холдинкови компании и други </t>
  </si>
  <si>
    <t xml:space="preserve"> Финансови предприятия, ангажирани със спомагателни финансови
 дейности - финансови къщи, обменни бюра, застрахователни 
 посредници, пенсионни дружества и други</t>
  </si>
  <si>
    <t xml:space="preserve"> Учреждения, ведомства и предприятия финансирани от държавния
 бюджет</t>
  </si>
  <si>
    <t xml:space="preserve"> Общини и предприятия финансирани от местните бюджети</t>
  </si>
  <si>
    <t xml:space="preserve"> Нерезидентни единици - чуждестранни физически и юридически
 лица</t>
  </si>
  <si>
    <t>Данък върху социалните разходи</t>
  </si>
  <si>
    <t xml:space="preserve"> Съставител:</t>
  </si>
  <si>
    <t xml:space="preserve"> Общо разходи (І + ІІ + ІІІ)</t>
  </si>
  <si>
    <t>13000</t>
  </si>
  <si>
    <t xml:space="preserve"> В. Счетоводна печалба (общо приходи - общо разходи)</t>
  </si>
  <si>
    <t>14100</t>
  </si>
  <si>
    <t xml:space="preserve"> ІV. Разходи за данъци от печалбата</t>
  </si>
  <si>
    <t>14200</t>
  </si>
  <si>
    <t xml:space="preserve"> V. Други данъци, алтернативни на корпоративния данък</t>
  </si>
  <si>
    <t>14300</t>
  </si>
  <si>
    <t xml:space="preserve"> Г. Печалба (В - ІV - V)</t>
  </si>
  <si>
    <t>14400</t>
  </si>
  <si>
    <t xml:space="preserve"> Всичко (Общо разходи + ІV + V + Г)</t>
  </si>
  <si>
    <t>14500</t>
  </si>
  <si>
    <t>Други социални разходи и надбавки</t>
  </si>
  <si>
    <t>6110</t>
  </si>
  <si>
    <t>1810</t>
  </si>
  <si>
    <t>02141</t>
  </si>
  <si>
    <t>41000</t>
  </si>
  <si>
    <t>41100</t>
  </si>
  <si>
    <t>41110</t>
  </si>
  <si>
    <t>СПРАВКА ЗА ПРИХОДИТЕ И РАЗХОДИТЕ ПО ВИДОВЕ И ИКОНОМИЧЕСКИ ДЕЙНОСТИ ЗА 2010 ГОДИНА</t>
  </si>
  <si>
    <r>
      <t xml:space="preserve"> Левова равностойност на валутните приходи от износ (</t>
    </r>
    <r>
      <rPr>
        <sz val="8"/>
        <rFont val="Arial"/>
        <family val="2"/>
        <charset val="204"/>
      </rPr>
      <t>без приходите от продажби на дълготрайни активи по код 15430)</t>
    </r>
  </si>
  <si>
    <t>Приходи от продажби на странични продукти,произведени от дейности,свързани с окорната среда**</t>
  </si>
  <si>
    <t>15900</t>
  </si>
  <si>
    <t>** Включват се само приходите от продажби на странични продукти, получени от съоръжения и дейности, квалифицирани като такива за околната среда.</t>
  </si>
  <si>
    <t>Приходите от продажби на странични продукти могат да се посочат само ако тези продукти не са основен източник на доход за предприятието, напр.</t>
  </si>
  <si>
    <t>продажби на гипс от газови филтри на високи комини.</t>
  </si>
  <si>
    <t>Отчет за годината</t>
  </si>
  <si>
    <t>А. ВЗЕМАНИЯ</t>
  </si>
  <si>
    <t>Част III. Работещи пенсионери</t>
  </si>
  <si>
    <t>№</t>
  </si>
  <si>
    <t>Търговски банки</t>
  </si>
  <si>
    <t xml:space="preserve"> Касови наличности във валута</t>
  </si>
  <si>
    <t xml:space="preserve"> Разплащателни сметки във валута</t>
  </si>
  <si>
    <t xml:space="preserve"> Блокирани парични средства във валута</t>
  </si>
  <si>
    <t xml:space="preserve"> Законови резерви</t>
  </si>
  <si>
    <t xml:space="preserve"> Резерв, свързан с изкупени собствени акции</t>
  </si>
  <si>
    <t xml:space="preserve"> I. Материални запаси</t>
  </si>
  <si>
    <t xml:space="preserve"> II. Вземания</t>
  </si>
  <si>
    <t xml:space="preserve"> IV. Парични средства</t>
  </si>
  <si>
    <t>3100</t>
  </si>
  <si>
    <t>3133</t>
  </si>
  <si>
    <t>3160</t>
  </si>
  <si>
    <t>3163</t>
  </si>
  <si>
    <t>3170</t>
  </si>
  <si>
    <t>2220</t>
  </si>
  <si>
    <t>2230</t>
  </si>
  <si>
    <t xml:space="preserve">годишни,шестмесечни,тримесечни премии,целеви награди,извънредни заплати и други еднократни възнаграждения </t>
  </si>
  <si>
    <t>1010</t>
  </si>
  <si>
    <t>07702</t>
  </si>
  <si>
    <t>Част II. Работещи без трудово и служебно правоотношение с отчетната единица</t>
  </si>
  <si>
    <t xml:space="preserve">Социални и здравни осигуровки </t>
  </si>
  <si>
    <t>Машини, производствено оборудване и апаратура, поточни производствени линии и др.</t>
  </si>
  <si>
    <t>6231</t>
  </si>
  <si>
    <t>6250</t>
  </si>
  <si>
    <t>6260</t>
  </si>
  <si>
    <t>6261</t>
  </si>
  <si>
    <t xml:space="preserve">     в т. ч. наети лица, които имат само граждански договор и не работят при 
     друг работодател</t>
  </si>
  <si>
    <t>1510</t>
  </si>
  <si>
    <t>КЪМ</t>
  </si>
  <si>
    <t>СЧЕТОВОДЕН БАЛАНС</t>
  </si>
  <si>
    <t xml:space="preserve">ПРЕЗ </t>
  </si>
  <si>
    <t xml:space="preserve">ОТЧЕТ ЗА ПРИХОДИТЕ И РАЗХОДИТЕ </t>
  </si>
  <si>
    <t xml:space="preserve">ОТЧЕТ ЗА СОБСТВЕНИЯ КАПИТАЛ </t>
  </si>
  <si>
    <t xml:space="preserve">ОТЧЕТ ЗА ПАРИЧНИТЕ ПОТОЦИ по ПРЕКИЯ МЕТОД  </t>
  </si>
  <si>
    <t xml:space="preserve"> СПРАВКА ЗА ПРИХОДИТЕ И РАЗХОДИТЕ ОТ ЛИХВИ </t>
  </si>
  <si>
    <t>РАЗПРЕДЕЛЕНИ ПО   ИНСТИТУЦИОНАЛНИ СЕКТОРИ КЪМ</t>
  </si>
  <si>
    <t xml:space="preserve">СПРАВКА ЗА ВЗЕМАНИЯТА И ЗАДЪЛЖЕНИЯТА, 
</t>
  </si>
  <si>
    <t xml:space="preserve">ЗА ТРУД </t>
  </si>
  <si>
    <t xml:space="preserve">          Събиране, отвеждане и преч. на отпадъчни води (канализационни услуги)</t>
  </si>
  <si>
    <t xml:space="preserve">         Продажба на собствени отпадъци и вторични суровини;възстановяване и други 
         услуги по управление на отпадъци (отстраняване на  замърсяване на почви, 
         подземни води и други)</t>
  </si>
  <si>
    <t>13. Собствен капитал към края на отчетния
 период (11+/-12)</t>
  </si>
  <si>
    <t>Транспортни средства</t>
  </si>
  <si>
    <t xml:space="preserve"> 3. Задължения към финансови предприятия</t>
  </si>
  <si>
    <t>02350</t>
  </si>
  <si>
    <t>Звено</t>
  </si>
  <si>
    <t>3180</t>
  </si>
  <si>
    <t>3190</t>
  </si>
  <si>
    <t>ЕИК по БУЛСТАТ / ТР</t>
  </si>
  <si>
    <t xml:space="preserve">Отчетна единица: </t>
  </si>
  <si>
    <t>Попълва се от приходната администрация</t>
  </si>
  <si>
    <t>Териториална дирекция на НАП</t>
  </si>
  <si>
    <t>ТСБ</t>
  </si>
  <si>
    <t>Входящ № и дата</t>
  </si>
  <si>
    <t>ГОДИШЕН ОТЧЕТ ЗА ДЕЙНОСТТА</t>
  </si>
  <si>
    <t>НА НЕФИНАНСОНИТЕ ПРЕДПРИЯТИЯ</t>
  </si>
  <si>
    <t>Данните за Вашето предприятие са ползват и защитават съгласно действащата нормативна уредба, като се гарантира тяхната конфиденциалност.</t>
  </si>
  <si>
    <t>Наименование на формуляра</t>
  </si>
  <si>
    <t xml:space="preserve">СПРАВКА ЗА ПРЕДПРИЯТИЕТО </t>
  </si>
  <si>
    <t>Наименование на предприятието</t>
  </si>
  <si>
    <t>Ако броя на местата е повече от 1, попълн. и съотв. брой приложения "Данни за местните единици".</t>
  </si>
  <si>
    <t>* За здравните заведения да се включват само заплатените  от пациентите услуги</t>
  </si>
  <si>
    <t>* Посочват се всички разходи за енергийни продукти (въглища, петролни продукти, газ електроенергия, топло-енергия.)</t>
  </si>
  <si>
    <t>Не се посочват енергийните продукти, използвани като суровини, или купени с цел продажби</t>
  </si>
  <si>
    <t xml:space="preserve">            в това число:</t>
  </si>
  <si>
    <t xml:space="preserve">             в т.ч. по договор с НЗОК</t>
  </si>
  <si>
    <t>ПОКАЗАТЕЛИ</t>
  </si>
  <si>
    <t>РЕЗЕРВИ</t>
  </si>
  <si>
    <t>Салдо в началото на отчетния период</t>
  </si>
  <si>
    <t>2. Промени в счетоводната политика</t>
  </si>
  <si>
    <t>3. Грешки</t>
  </si>
  <si>
    <t>4. Салдо след промените в счетоводната политика и грешки</t>
  </si>
  <si>
    <t>5. Изменение за сметка на собствениците, в т.ч. :</t>
  </si>
  <si>
    <t xml:space="preserve">    --- увеличения</t>
  </si>
  <si>
    <t xml:space="preserve">    --- намаления</t>
  </si>
  <si>
    <t>6. Финансов резултат за текущия период</t>
  </si>
  <si>
    <t>8. Покриване на загуба</t>
  </si>
  <si>
    <t>9. Последващи оценка на активи и пасиви</t>
  </si>
  <si>
    <t xml:space="preserve">    --- увеличение</t>
  </si>
  <si>
    <t xml:space="preserve">    --- намаление</t>
  </si>
  <si>
    <t>10. Други изменения в собствения капитал</t>
  </si>
  <si>
    <t>код на реда</t>
  </si>
  <si>
    <t>(хил.лв.)</t>
  </si>
  <si>
    <t>НАИМЕНОВАНИЕ НА ПАРИЧНИТЕ ПОТОЦИ</t>
  </si>
  <si>
    <t>Текущ период</t>
  </si>
  <si>
    <t>Предходна година</t>
  </si>
  <si>
    <t>постъпл.</t>
  </si>
  <si>
    <t>плащания</t>
  </si>
  <si>
    <t>нетен
поток</t>
  </si>
  <si>
    <t>А. Парични потоци от основна дейност</t>
  </si>
  <si>
    <t>Парични потоци, свързани с търговски контрагенти</t>
  </si>
  <si>
    <t>Парични потоци, свързани с трудови възнаграждения</t>
  </si>
  <si>
    <t>Платени и възстановени данъци върху печалбата</t>
  </si>
  <si>
    <t>Плащания при разпределения на печалби</t>
  </si>
  <si>
    <t>Други парични потоци от основната дейност</t>
  </si>
  <si>
    <t>Б. Парични потоци от инвестиционна дейност</t>
  </si>
  <si>
    <t>Парични потоци, свързани с дълготрайни активи</t>
  </si>
  <si>
    <t>Парични потоци от бизнескомбинации - придобивания</t>
  </si>
  <si>
    <t>Други парични потоци от инвестиционна дейност</t>
  </si>
  <si>
    <t>В. Парични потоци от финансова дейност</t>
  </si>
  <si>
    <t>Плащания на задължения по лизингови договори</t>
  </si>
  <si>
    <t>Други парични потоци от финансовата  дейност</t>
  </si>
  <si>
    <r>
      <t xml:space="preserve">При попълване на </t>
    </r>
    <r>
      <rPr>
        <b/>
        <sz val="8"/>
        <rFont val="Arial"/>
        <family val="2"/>
        <charset val="204"/>
      </rPr>
      <t xml:space="preserve">собствеността </t>
    </r>
    <r>
      <rPr>
        <sz val="8"/>
        <rFont val="Arial"/>
        <family val="2"/>
        <charset val="204"/>
      </rPr>
      <t>да се имат предвид следните пояснения:
- Частна на местно лице - собственост на българско юридическо или физическо лице,включително и собственост на чуждест-
ранно физическо лице, придобило статут на български гражданин по законоустановения ред;
-Часта на чуждестранно лице - собственост на чуждестранно юридическо или физическо лице,което по смисъла на Закона за
чужденците в РБългария не е български гражданин;
В случай на двойно гражданство, собственикът сам определя дали е български или чужд гражданин и в зависимост от това се
определя формата на частна собственост.</t>
    </r>
  </si>
  <si>
    <t>ІІІ. Икономическа дейност</t>
  </si>
  <si>
    <t>V. Фамилен бизнес</t>
  </si>
  <si>
    <t>2100</t>
  </si>
  <si>
    <t>2140</t>
  </si>
  <si>
    <t>2163</t>
  </si>
  <si>
    <t>2164</t>
  </si>
  <si>
    <t>2165</t>
  </si>
  <si>
    <t>2166</t>
  </si>
  <si>
    <t>2170</t>
  </si>
  <si>
    <t>2171</t>
  </si>
  <si>
    <t>2172</t>
  </si>
  <si>
    <t>2173</t>
  </si>
  <si>
    <t>2180</t>
  </si>
  <si>
    <t>2190</t>
  </si>
  <si>
    <t>в трудоспособна възраст</t>
  </si>
  <si>
    <t>2113</t>
  </si>
  <si>
    <t>2243</t>
  </si>
  <si>
    <t>Нефинансови предприятия</t>
  </si>
  <si>
    <t>Област</t>
  </si>
  <si>
    <t>Община</t>
  </si>
  <si>
    <t>Град/село</t>
  </si>
  <si>
    <t>Пощенски код</t>
  </si>
  <si>
    <t xml:space="preserve">Улица </t>
  </si>
  <si>
    <t>Номер</t>
  </si>
  <si>
    <t>Булевард</t>
  </si>
  <si>
    <t>Блок</t>
  </si>
  <si>
    <t>Вход</t>
  </si>
  <si>
    <t>Квартал</t>
  </si>
  <si>
    <t>Етаж</t>
  </si>
  <si>
    <t>Площад</t>
  </si>
  <si>
    <t xml:space="preserve"> Преработваща промишленост</t>
  </si>
  <si>
    <t xml:space="preserve"> Научноизследователска и развойна дейност</t>
  </si>
  <si>
    <t xml:space="preserve"> Рибно стопанство</t>
  </si>
  <si>
    <t xml:space="preserve"> Добивна промишленост</t>
  </si>
  <si>
    <t>6130</t>
  </si>
  <si>
    <t>02240</t>
  </si>
  <si>
    <t>02241</t>
  </si>
  <si>
    <t xml:space="preserve"> Общо за група II</t>
  </si>
  <si>
    <t>02200</t>
  </si>
  <si>
    <t>02310</t>
  </si>
  <si>
    <t>02320</t>
  </si>
  <si>
    <t>15120</t>
  </si>
  <si>
    <t>03414</t>
  </si>
  <si>
    <t>03415</t>
  </si>
  <si>
    <t>03420</t>
  </si>
  <si>
    <t>03421</t>
  </si>
  <si>
    <t>03422</t>
  </si>
  <si>
    <t>03423</t>
  </si>
  <si>
    <t>2111</t>
  </si>
  <si>
    <t>1. Вземания от клиенти и доставчици (без финансов лизинг)</t>
  </si>
  <si>
    <t>Инвестиционни компании и посредници,договорни фондове, пред-приятия,ангажирани с финансов лизинг, корпорации, занимаващи
се с продажба/покупка на изплащане и предлагащи кредитиране за
лични или търговски цели, холдингови компании и други</t>
  </si>
  <si>
    <t>Финансови предприятия, ангажирани със спомагателни финансови дейности-финансови къщи,обменни бюра,застрахователни посред-
ници,пенсионни дружества и други</t>
  </si>
  <si>
    <t>Частна на чуждестранно лице</t>
  </si>
  <si>
    <t>Апартамент</t>
  </si>
  <si>
    <t>Наети лица по договор за управление и контрол (без тези, включени в код 1000, 1500 и 1600)</t>
  </si>
  <si>
    <t>1400</t>
  </si>
  <si>
    <t xml:space="preserve"> 2. Задължения по облигационни заеми</t>
  </si>
  <si>
    <t>Наличност по списък в края на годината (код 1810 + код 1820 - код 1840)</t>
  </si>
  <si>
    <t>1880</t>
  </si>
  <si>
    <t>1911</t>
  </si>
  <si>
    <t>03140</t>
  </si>
  <si>
    <t>03100</t>
  </si>
  <si>
    <t>03210</t>
  </si>
  <si>
    <t>03211</t>
  </si>
  <si>
    <t>03220</t>
  </si>
  <si>
    <t>03221</t>
  </si>
  <si>
    <t>03230</t>
  </si>
  <si>
    <t>(подпис)</t>
  </si>
  <si>
    <t>Лице за контакт:</t>
  </si>
  <si>
    <t>Адрес за контакт ( офис) :</t>
  </si>
  <si>
    <t>Код по ЕКАТТЕ**</t>
  </si>
  <si>
    <t xml:space="preserve">Ж К </t>
  </si>
  <si>
    <t>Пощ. кутия</t>
  </si>
  <si>
    <t>Факс ***</t>
  </si>
  <si>
    <t>Телефони ***</t>
  </si>
  <si>
    <t xml:space="preserve"> </t>
  </si>
  <si>
    <t>2040</t>
  </si>
  <si>
    <t>в края на периода (1+2-3)</t>
  </si>
  <si>
    <t>увели- чение</t>
  </si>
  <si>
    <t>2.1 в т.ч. оформени с ценни книжа 1</t>
  </si>
  <si>
    <t xml:space="preserve"> Нерезидентни единици - чуждестранни физически и юридически лица</t>
  </si>
  <si>
    <r>
      <t xml:space="preserve"> - </t>
    </r>
    <r>
      <rPr>
        <b/>
        <sz val="9"/>
        <rFont val="Arial"/>
        <family val="2"/>
        <charset val="204"/>
      </rPr>
      <t>преизчислени</t>
    </r>
    <r>
      <rPr>
        <sz val="9"/>
        <rFont val="Arial"/>
        <family val="2"/>
        <charset val="204"/>
      </rPr>
      <t xml:space="preserve"> към пълна заетост - от код 1001</t>
    </r>
  </si>
  <si>
    <t>Район *</t>
  </si>
  <si>
    <t>2162</t>
  </si>
  <si>
    <t>Друго</t>
  </si>
  <si>
    <t>05000</t>
  </si>
  <si>
    <t xml:space="preserve"> Б. Провизии и сходни задължения</t>
  </si>
  <si>
    <t>06100</t>
  </si>
  <si>
    <t>06200</t>
  </si>
  <si>
    <t>06300</t>
  </si>
  <si>
    <t>06000</t>
  </si>
  <si>
    <t xml:space="preserve"> В. Задължения</t>
  </si>
  <si>
    <t>07100</t>
  </si>
  <si>
    <t>07101</t>
  </si>
  <si>
    <t>07102</t>
  </si>
  <si>
    <t>07200</t>
  </si>
  <si>
    <t>07201</t>
  </si>
  <si>
    <t>07202</t>
  </si>
  <si>
    <t>07300</t>
  </si>
  <si>
    <t>07302</t>
  </si>
  <si>
    <t>07400</t>
  </si>
  <si>
    <t>07401</t>
  </si>
  <si>
    <t>07402</t>
  </si>
  <si>
    <t xml:space="preserve"> Раздели, групи, статии</t>
  </si>
  <si>
    <t>07500</t>
  </si>
  <si>
    <t>07501</t>
  </si>
  <si>
    <t>10510</t>
  </si>
  <si>
    <t xml:space="preserve">        Провизии</t>
  </si>
  <si>
    <t>10520</t>
  </si>
  <si>
    <t>10000</t>
  </si>
  <si>
    <t xml:space="preserve"> ІІ. Финансови разходи </t>
  </si>
  <si>
    <t>2005</t>
  </si>
  <si>
    <t>2006</t>
  </si>
  <si>
    <t>2007</t>
  </si>
  <si>
    <t>2008</t>
  </si>
  <si>
    <t>2009</t>
  </si>
  <si>
    <t>2071</t>
  </si>
  <si>
    <t>2072</t>
  </si>
  <si>
    <t>2073</t>
  </si>
  <si>
    <t>2074</t>
  </si>
  <si>
    <t>2075</t>
  </si>
  <si>
    <t>2118</t>
  </si>
  <si>
    <t>2119</t>
  </si>
  <si>
    <t>2120</t>
  </si>
  <si>
    <t>Интернет страница</t>
  </si>
  <si>
    <t>61310</t>
  </si>
  <si>
    <t>61340</t>
  </si>
  <si>
    <t xml:space="preserve"> Земи и сгради </t>
  </si>
  <si>
    <t xml:space="preserve"> Машини, производствено оборудване и апаратура</t>
  </si>
  <si>
    <t xml:space="preserve"> Съоръжения и други</t>
  </si>
  <si>
    <t xml:space="preserve"> Акции и дялове в предприятия от група</t>
  </si>
  <si>
    <t xml:space="preserve"> Предоставени заеми на предприятия от група</t>
  </si>
  <si>
    <t xml:space="preserve"> Дългосрочни инвестиции</t>
  </si>
  <si>
    <t xml:space="preserve"> Други заеми</t>
  </si>
  <si>
    <t xml:space="preserve"> Изкупени собствени акции номинална стойност</t>
  </si>
  <si>
    <t xml:space="preserve"> Незавършено производство</t>
  </si>
  <si>
    <t>Раздел III. Разходи за външни услуги (код на реда 10220, кол. 1)</t>
  </si>
  <si>
    <t>15000</t>
  </si>
  <si>
    <t>Парични потоци, свързани с краткосрочни финансови активи, държани за търговски цели</t>
  </si>
  <si>
    <t xml:space="preserve">   Разходи за персонала</t>
  </si>
  <si>
    <t>Премии от емисии</t>
  </si>
  <si>
    <t>Обл.</t>
  </si>
  <si>
    <t>Общ.</t>
  </si>
  <si>
    <t>Дейност</t>
  </si>
  <si>
    <t xml:space="preserve"> Дата: </t>
  </si>
  <si>
    <t>11210</t>
  </si>
  <si>
    <t>16300</t>
  </si>
  <si>
    <t>61160</t>
  </si>
  <si>
    <t>61170</t>
  </si>
  <si>
    <t>61180</t>
  </si>
  <si>
    <t>61190</t>
  </si>
  <si>
    <t>61200</t>
  </si>
  <si>
    <t>61210</t>
  </si>
  <si>
    <t>61230</t>
  </si>
  <si>
    <t>61240</t>
  </si>
  <si>
    <t>61250</t>
  </si>
  <si>
    <t>61260</t>
  </si>
  <si>
    <t>61270</t>
  </si>
  <si>
    <t>61280</t>
  </si>
  <si>
    <t>61290</t>
  </si>
  <si>
    <t>61300</t>
  </si>
  <si>
    <t>61320</t>
  </si>
  <si>
    <t>61330</t>
  </si>
  <si>
    <t>61350</t>
  </si>
  <si>
    <t>61360</t>
  </si>
  <si>
    <t>61370</t>
  </si>
  <si>
    <t>61380</t>
  </si>
  <si>
    <t>61390</t>
  </si>
  <si>
    <t>61400</t>
  </si>
  <si>
    <t>61410</t>
  </si>
  <si>
    <t>61420</t>
  </si>
  <si>
    <t>61430</t>
  </si>
  <si>
    <t>61440</t>
  </si>
  <si>
    <t>61450</t>
  </si>
  <si>
    <t>61470</t>
  </si>
  <si>
    <t>61480</t>
  </si>
  <si>
    <t>61490</t>
  </si>
  <si>
    <t>x</t>
  </si>
  <si>
    <t>6. Задължения по финансов лизинг</t>
  </si>
  <si>
    <t>7. Задължения към персонала</t>
  </si>
  <si>
    <t xml:space="preserve">8. Задължения към подотчетни лица </t>
  </si>
  <si>
    <t>2117</t>
  </si>
  <si>
    <t xml:space="preserve">4. Данъци за възстановяване от общините </t>
  </si>
  <si>
    <t xml:space="preserve">5. Вземания ог персонала </t>
  </si>
  <si>
    <t xml:space="preserve">6. Вземания ог подотчетни лица </t>
  </si>
  <si>
    <t xml:space="preserve"> 4. Задължения по получени заеми от държавата </t>
  </si>
  <si>
    <t xml:space="preserve"> 5. Задължения по търговски заеми към: </t>
  </si>
  <si>
    <t>2210</t>
  </si>
  <si>
    <t xml:space="preserve">Наети лица по извънтрудови правоотношения (граждански договор) </t>
  </si>
  <si>
    <t>1500</t>
  </si>
  <si>
    <t>Наети лица за допълнителен труд при друг работодател ( чл.111 от КТ)</t>
  </si>
  <si>
    <t>1530</t>
  </si>
  <si>
    <t>3150</t>
  </si>
  <si>
    <t>3161</t>
  </si>
  <si>
    <t>3162</t>
  </si>
  <si>
    <t>02330</t>
  </si>
  <si>
    <t>02340</t>
  </si>
  <si>
    <t>02360</t>
  </si>
  <si>
    <t>02370</t>
  </si>
  <si>
    <t xml:space="preserve"> Общо за група III</t>
  </si>
  <si>
    <t>2112</t>
  </si>
  <si>
    <t>Общо</t>
  </si>
  <si>
    <t xml:space="preserve"> Авторски и други права върху развлекателни, литературни и артистични произведения</t>
  </si>
  <si>
    <t xml:space="preserve"> Сгради със смесено предназначение</t>
  </si>
  <si>
    <t xml:space="preserve"> Персонал, зает с услуги за населението, търговията и охраната</t>
  </si>
  <si>
    <t xml:space="preserve">   Акционерен капитал</t>
  </si>
  <si>
    <t xml:space="preserve">     Котирани акции на финансовите пазари</t>
  </si>
  <si>
    <t xml:space="preserve">     Некотирани акции на финансовите пазари</t>
  </si>
  <si>
    <t xml:space="preserve">   Други видове основен капитал</t>
  </si>
  <si>
    <t>05110</t>
  </si>
  <si>
    <t>05111</t>
  </si>
  <si>
    <t>05112</t>
  </si>
  <si>
    <t>05120</t>
  </si>
  <si>
    <t xml:space="preserve"> Б. Нетекущи (дълготрайни) активи</t>
  </si>
  <si>
    <t>Допълнителни и други възнаграждения (за нощен труд, работа на смени, професионален стаж, извънреден труд) по КТ, ЗДС, друг закон, нормативен акт, колективен или индивидуален трудов договор.</t>
  </si>
  <si>
    <r>
      <t xml:space="preserve">На колко места </t>
    </r>
    <r>
      <rPr>
        <i/>
        <sz val="10"/>
        <rFont val="Arial"/>
        <family val="2"/>
        <charset val="204"/>
      </rPr>
      <t>( адрес, населено място)</t>
    </r>
    <r>
      <rPr>
        <b/>
        <sz val="10"/>
        <rFont val="Arial"/>
        <family val="2"/>
        <charset val="204"/>
      </rPr>
      <t xml:space="preserve"> Вашето предприятие извършва дейност ?</t>
    </r>
  </si>
  <si>
    <t>1000</t>
  </si>
  <si>
    <t>1001</t>
  </si>
  <si>
    <t>1002</t>
  </si>
  <si>
    <t>1040</t>
  </si>
  <si>
    <t>1050</t>
  </si>
  <si>
    <t>1060</t>
  </si>
  <si>
    <t>1070</t>
  </si>
  <si>
    <t>1080</t>
  </si>
  <si>
    <t>1090</t>
  </si>
  <si>
    <t>Наети лица на непълно работно време без лицата в отпуск по майчинство</t>
  </si>
  <si>
    <t>1300</t>
  </si>
  <si>
    <t xml:space="preserve"> А. Приходи</t>
  </si>
  <si>
    <t>Собствеността на предприятието е:</t>
  </si>
  <si>
    <t>Относителен дял от капитала в %</t>
  </si>
  <si>
    <t>Държавна</t>
  </si>
  <si>
    <t>Общинска</t>
  </si>
  <si>
    <t xml:space="preserve"> Наеми</t>
  </si>
  <si>
    <t xml:space="preserve"> Суми по договор с подизпълнител</t>
  </si>
  <si>
    <t xml:space="preserve"> Плащания на агенции за набиране на персонал</t>
  </si>
  <si>
    <t xml:space="preserve"> Пощенски, куриерски и далекосъобщителни услуги</t>
  </si>
  <si>
    <t xml:space="preserve"> Нает транспорт</t>
  </si>
  <si>
    <t xml:space="preserve"> Текущ ремонт</t>
  </si>
  <si>
    <t xml:space="preserve"> Консултантски дейности</t>
  </si>
  <si>
    <t xml:space="preserve"> Рекламни дейности</t>
  </si>
  <si>
    <t xml:space="preserve"> Други</t>
  </si>
  <si>
    <t xml:space="preserve">Сума </t>
  </si>
  <si>
    <t xml:space="preserve">начислени </t>
  </si>
  <si>
    <t xml:space="preserve"> I. Приходи от лихви </t>
  </si>
  <si>
    <t xml:space="preserve"> II. Разходи за лихви </t>
  </si>
  <si>
    <t xml:space="preserve"> IV.Резерви</t>
  </si>
  <si>
    <t>05410</t>
  </si>
  <si>
    <t>05420</t>
  </si>
  <si>
    <t>05430</t>
  </si>
  <si>
    <t>05440</t>
  </si>
  <si>
    <t>05510</t>
  </si>
  <si>
    <t>05500</t>
  </si>
  <si>
    <t>Сума на
задъл-
женията</t>
  </si>
  <si>
    <t>Степен на изискуемост</t>
  </si>
  <si>
    <t>Наети лица по трудово или служебно правоотношение (на пълно и непълно работно време)</t>
  </si>
  <si>
    <t>на излезлите през периода</t>
  </si>
  <si>
    <t xml:space="preserve"> Даване под наем на други активи и оперативен лизинг (вкл. на интелектуална
 собственост)</t>
  </si>
  <si>
    <t xml:space="preserve"> Туристическа, агентска и операторска дейност</t>
  </si>
  <si>
    <t xml:space="preserve">        Приходи от продажба на дълготрайни активи                             </t>
  </si>
  <si>
    <t>15430</t>
  </si>
  <si>
    <t>5.1 в т.ч.оформени с ценни книжа</t>
  </si>
  <si>
    <t xml:space="preserve"> Нефинансови предприятия</t>
  </si>
  <si>
    <t xml:space="preserve"> Търговски банки</t>
  </si>
  <si>
    <t xml:space="preserve"> A. Записан, но невнесен капитал</t>
  </si>
  <si>
    <t>01000</t>
  </si>
  <si>
    <t xml:space="preserve"> Вземания от предприятия от група</t>
  </si>
  <si>
    <t xml:space="preserve"> Други вземания</t>
  </si>
  <si>
    <t xml:space="preserve"> Други инвестиции</t>
  </si>
  <si>
    <t>Основна заплата за действително отработено време</t>
  </si>
  <si>
    <t>6210</t>
  </si>
  <si>
    <t>10210</t>
  </si>
  <si>
    <t>Електронна поща</t>
  </si>
  <si>
    <t xml:space="preserve"> Задължения, свързани с асоциирани и смесени предприятиа</t>
  </si>
  <si>
    <t xml:space="preserve"> Други задължения</t>
  </si>
  <si>
    <t xml:space="preserve"> Към персонала</t>
  </si>
  <si>
    <t xml:space="preserve"> Осигурителни задължения</t>
  </si>
  <si>
    <t xml:space="preserve"> Данъчни задължения</t>
  </si>
  <si>
    <t xml:space="preserve"> Финансирания</t>
  </si>
  <si>
    <t xml:space="preserve"> Приходи за бъдещи периоди</t>
  </si>
  <si>
    <t xml:space="preserve"> в т.ч. предоставени аванси</t>
  </si>
  <si>
    <t xml:space="preserve"> в т.ч. млади животни и животни за угояване и разплод</t>
  </si>
  <si>
    <t xml:space="preserve"> Продукция</t>
  </si>
  <si>
    <t xml:space="preserve"> Стоки</t>
  </si>
  <si>
    <t>(име,презиме,фамилия)</t>
  </si>
  <si>
    <t>1910</t>
  </si>
  <si>
    <t xml:space="preserve">   Намаление на запасите от продукция и незавършено производство                                                                                                                                                                                               </t>
  </si>
  <si>
    <t>10100</t>
  </si>
  <si>
    <t>10200</t>
  </si>
  <si>
    <t xml:space="preserve">     Суровини и материали</t>
  </si>
  <si>
    <t xml:space="preserve">     Външни услуги</t>
  </si>
  <si>
    <t>10220</t>
  </si>
  <si>
    <t>10300</t>
  </si>
  <si>
    <t>10310</t>
  </si>
  <si>
    <t xml:space="preserve">      Разходи за осигуровки</t>
  </si>
  <si>
    <t>10320</t>
  </si>
  <si>
    <t>10321</t>
  </si>
  <si>
    <t xml:space="preserve">   Разходи за амортизация и обезценка</t>
  </si>
  <si>
    <t>10400</t>
  </si>
  <si>
    <t>10410</t>
  </si>
  <si>
    <t xml:space="preserve">  Увеличение на запасите от продукция и незавършено производство</t>
  </si>
  <si>
    <t>15200</t>
  </si>
  <si>
    <t xml:space="preserve">  Разходи за придобиване на активи по стопански начин </t>
  </si>
  <si>
    <t>15300</t>
  </si>
  <si>
    <t xml:space="preserve">  Други приходи</t>
  </si>
  <si>
    <t>15400</t>
  </si>
  <si>
    <t xml:space="preserve">        Приходи от наеми</t>
  </si>
  <si>
    <t>15132</t>
  </si>
  <si>
    <t>в края на периода (8+9-10)</t>
  </si>
  <si>
    <t>1840</t>
  </si>
  <si>
    <t>Финансови предприятия, ангажирани със спомагателни финансови дейности - финансови къщи, обменни бюра, застрахователни 
посредници, пенсионни дружества и други</t>
  </si>
  <si>
    <t xml:space="preserve">Инвестиционни компании и посредници, договорни фондове,
предприятия ангажирани с финансов лизинг, корпорации, занима-
ващи се с продажба/покупка на изплащане и предлагащи кредити-
ране за лични или търговски цели, холдинкови компании и други </t>
  </si>
  <si>
    <t>Учреждения, ведомства и предприятия финансирани от държавния бюджет</t>
  </si>
  <si>
    <t>Население</t>
  </si>
  <si>
    <t>Юридически лица с нестопанска цел</t>
  </si>
  <si>
    <t>Нерезидентни единици - чуждестранни физически и юридически лица</t>
  </si>
  <si>
    <t xml:space="preserve">10. Данъчни задължения към общините </t>
  </si>
  <si>
    <t xml:space="preserve">11. Задължения към социалното и здравно 
 осигурване </t>
  </si>
  <si>
    <t xml:space="preserve">12. Преоформени в държавен дълг кредити </t>
  </si>
  <si>
    <t xml:space="preserve">13. Други задължения </t>
  </si>
  <si>
    <t>в началото на периода</t>
  </si>
  <si>
    <t xml:space="preserve"> Общо приходи (І + ІІ + ІІІ)</t>
  </si>
  <si>
    <t>18000</t>
  </si>
  <si>
    <t xml:space="preserve"> В. Счетоводна загуба (общо приходи - общо разходи)</t>
  </si>
  <si>
    <t>19100</t>
  </si>
  <si>
    <t xml:space="preserve"> Г. Загуба (B + IV + V)</t>
  </si>
  <si>
    <t>19200</t>
  </si>
  <si>
    <t>19500</t>
  </si>
  <si>
    <t>2245</t>
  </si>
  <si>
    <t xml:space="preserve"> II. Финансови приходи </t>
  </si>
  <si>
    <t>обороти по дейности в лева</t>
  </si>
  <si>
    <t>Сметка</t>
  </si>
  <si>
    <t>Наименование</t>
  </si>
  <si>
    <t>Код по НКИД - 2008**</t>
  </si>
  <si>
    <t xml:space="preserve">Код по НКИД - 2003** </t>
  </si>
  <si>
    <t>Код по поречие**</t>
  </si>
  <si>
    <t>Раздел IV. Други разходи (код на реда 10500, кол. 1)</t>
  </si>
  <si>
    <t xml:space="preserve"> Други разходи </t>
  </si>
  <si>
    <t xml:space="preserve"> Приходи от дивиденти</t>
  </si>
  <si>
    <t xml:space="preserve"> Изплатени дивиденти през годината</t>
  </si>
  <si>
    <t xml:space="preserve"> Общо</t>
  </si>
  <si>
    <t xml:space="preserve"> Растениевъдство</t>
  </si>
  <si>
    <t xml:space="preserve"> Животновъдство</t>
  </si>
  <si>
    <t xml:space="preserve"> Спомагателни дейности в селското стопанство</t>
  </si>
  <si>
    <t xml:space="preserve"> Лов и спомагателни дейности</t>
  </si>
  <si>
    <t xml:space="preserve"> Горско стопанство</t>
  </si>
  <si>
    <t>3130</t>
  </si>
  <si>
    <t>*</t>
  </si>
  <si>
    <t>**</t>
  </si>
  <si>
    <t>***</t>
  </si>
  <si>
    <t>Попълва се само за градовете София, Пловдив и Варна.</t>
  </si>
  <si>
    <t>Попълва се от ТСБ.</t>
  </si>
  <si>
    <t>В първата клетка се вписва кодът за национално избиране а във втората - номерът на телефона/факса.</t>
  </si>
  <si>
    <t xml:space="preserve">       в това число:</t>
  </si>
  <si>
    <t xml:space="preserve">      За водноелектрически централи</t>
  </si>
  <si>
    <t xml:space="preserve">      За вятърни генератори</t>
  </si>
  <si>
    <t xml:space="preserve">      За слънчеви колектори</t>
  </si>
  <si>
    <t xml:space="preserve">      За термопомпи</t>
  </si>
  <si>
    <t>02121</t>
  </si>
  <si>
    <t>02122</t>
  </si>
  <si>
    <t>02123</t>
  </si>
  <si>
    <t>02124</t>
  </si>
  <si>
    <t>02221</t>
  </si>
  <si>
    <t>02222</t>
  </si>
  <si>
    <t>02223</t>
  </si>
  <si>
    <t>02224</t>
  </si>
  <si>
    <t>2200</t>
  </si>
  <si>
    <t xml:space="preserve"> Общо задължения </t>
  </si>
  <si>
    <t>І. Вземания</t>
  </si>
  <si>
    <t>11100</t>
  </si>
  <si>
    <t xml:space="preserve">        в т.ч. отрицателни разлики от промяна на валутни курсове</t>
  </si>
  <si>
    <t>11110</t>
  </si>
  <si>
    <t>текуща     година</t>
  </si>
  <si>
    <t>Код на
 реда</t>
  </si>
  <si>
    <t>в т.ч.
 жени</t>
  </si>
  <si>
    <t>в т.ч.
жени</t>
  </si>
  <si>
    <t>Разходи за възнаграждения (начислени суми в левове-
цели числа)</t>
  </si>
  <si>
    <t>1930</t>
  </si>
  <si>
    <t>31190</t>
  </si>
  <si>
    <t xml:space="preserve"> Бруто приходи от продажби (код 15100 вкл. акцизи, без ДДС)</t>
  </si>
  <si>
    <t>02300</t>
  </si>
  <si>
    <t xml:space="preserve"> IV. Отсрочени данъци</t>
  </si>
  <si>
    <t>02400</t>
  </si>
  <si>
    <t xml:space="preserve"> Общо за раздел Б</t>
  </si>
  <si>
    <t>02000</t>
  </si>
  <si>
    <t xml:space="preserve"> В. Текущи (краткотрайни) активи</t>
  </si>
  <si>
    <t>03110</t>
  </si>
  <si>
    <t>03120</t>
  </si>
  <si>
    <t>03121</t>
  </si>
  <si>
    <t>03130</t>
  </si>
  <si>
    <t>03131</t>
  </si>
  <si>
    <t>Частна на местно лице</t>
  </si>
  <si>
    <t>05520</t>
  </si>
  <si>
    <t>2020</t>
  </si>
  <si>
    <t xml:space="preserve"> Приходи от извършени работи по договор като подизпълнител</t>
  </si>
  <si>
    <t xml:space="preserve"> Приходи от услуги на ишлеме</t>
  </si>
  <si>
    <t xml:space="preserve"> Разходи за суровини и материали</t>
  </si>
  <si>
    <t xml:space="preserve"> Разходи за външни услуги </t>
  </si>
  <si>
    <t xml:space="preserve"> Застраховки</t>
  </si>
  <si>
    <t xml:space="preserve"> Суми по граждански договори и хонорари</t>
  </si>
  <si>
    <t xml:space="preserve">Лихви по разплащателни и депозитни сметки </t>
  </si>
  <si>
    <t xml:space="preserve">Лихви по предоставени дългосрочни заеми </t>
  </si>
  <si>
    <t xml:space="preserve">Лихви по предоставени краткосрочни заеми </t>
  </si>
  <si>
    <t xml:space="preserve">Лихви по търговски вземания </t>
  </si>
  <si>
    <t xml:space="preserve">Други лихви </t>
  </si>
  <si>
    <t xml:space="preserve">Лихви по краткосрочни заеми </t>
  </si>
  <si>
    <t xml:space="preserve">Лихви по дългосрочни заеми </t>
  </si>
  <si>
    <t xml:space="preserve">Лихви по дългове, свързани с дялово участие </t>
  </si>
  <si>
    <t xml:space="preserve">Лихви по неизплатени заплати в срок </t>
  </si>
  <si>
    <t xml:space="preserve">Лихви по държавни вземания </t>
  </si>
  <si>
    <t>5200</t>
  </si>
  <si>
    <t>Степен на ликвидност</t>
  </si>
  <si>
    <t>до една година</t>
  </si>
  <si>
    <t xml:space="preserve"> I. Нематериални активи</t>
  </si>
  <si>
    <t>5110</t>
  </si>
  <si>
    <t>ПАСИВ</t>
  </si>
  <si>
    <t xml:space="preserve">ПЛЕВЕН </t>
  </si>
  <si>
    <t>ПЛЕВЕН</t>
  </si>
  <si>
    <t>5800</t>
  </si>
  <si>
    <t>56722</t>
  </si>
  <si>
    <t xml:space="preserve">ЦАР СИМЕОН </t>
  </si>
  <si>
    <t>8</t>
  </si>
  <si>
    <t>DELFIN_60@abv.bg</t>
  </si>
  <si>
    <t>0896846638</t>
  </si>
  <si>
    <t>848964</t>
  </si>
  <si>
    <t>Спомагателни дейности в добива на нефт и природен газ</t>
  </si>
  <si>
    <t>09.10</t>
  </si>
  <si>
    <t>11.20</t>
  </si>
  <si>
    <t>0105</t>
  </si>
  <si>
    <t>X</t>
  </si>
  <si>
    <t>ГЕОРГИ ГАЙДАРСКИ</t>
  </si>
  <si>
    <t>РИЛКА ПУМОВА</t>
  </si>
  <si>
    <t>064 848964</t>
  </si>
  <si>
    <t xml:space="preserve">3. Данъци за възстановяване от републиканския бюджет (вкл. акцизи) </t>
  </si>
  <si>
    <t>Видове</t>
  </si>
  <si>
    <t>през</t>
  </si>
  <si>
    <t>Разходи за лихви и други финансови разходи</t>
  </si>
  <si>
    <t>11200</t>
  </si>
  <si>
    <t>Сума - хил.лв.</t>
  </si>
  <si>
    <t>текуща година</t>
  </si>
  <si>
    <t>предходна година</t>
  </si>
  <si>
    <t>а</t>
  </si>
  <si>
    <t>б</t>
  </si>
  <si>
    <t>1820</t>
  </si>
  <si>
    <t xml:space="preserve"> Ресторантьорство</t>
  </si>
  <si>
    <t>03231</t>
  </si>
  <si>
    <t>03240</t>
  </si>
  <si>
    <t>03241</t>
  </si>
  <si>
    <t>03200</t>
  </si>
  <si>
    <t xml:space="preserve"> III. Инвестиции</t>
  </si>
  <si>
    <t xml:space="preserve">        Положителни разлики от промяна на валутни курсове 
    </t>
  </si>
  <si>
    <t>16330</t>
  </si>
  <si>
    <t>Общо за група II</t>
  </si>
  <si>
    <t>16000</t>
  </si>
  <si>
    <t xml:space="preserve"> Б. Загуба от обичайна дейност</t>
  </si>
  <si>
    <t>19000</t>
  </si>
  <si>
    <t xml:space="preserve"> ІІІ. Извънредни приходи</t>
  </si>
  <si>
    <t>17000</t>
  </si>
  <si>
    <t>17100</t>
  </si>
  <si>
    <t>Възнаграждение за платен отпуск</t>
  </si>
  <si>
    <t>Социални и здравни осигуровки (вкл. доброволни и фонд "Безработица")</t>
  </si>
  <si>
    <t>Резерв от последващи оценки</t>
  </si>
  <si>
    <t>Код на реда</t>
  </si>
  <si>
    <t>2а</t>
  </si>
  <si>
    <t xml:space="preserve"> по чл.222 ал.1 и 2 от КТ и чл.104 ал.1 и 2 от ЗДС</t>
  </si>
  <si>
    <t>2085</t>
  </si>
  <si>
    <t>2086</t>
  </si>
  <si>
    <t>2087</t>
  </si>
  <si>
    <t>2088</t>
  </si>
  <si>
    <t>2089</t>
  </si>
  <si>
    <t>2090</t>
  </si>
  <si>
    <t xml:space="preserve"> Население</t>
  </si>
  <si>
    <t xml:space="preserve"> Юридически лица с нестопанска цел</t>
  </si>
  <si>
    <t xml:space="preserve">2. Вземания от предоставени търговски заеми </t>
  </si>
  <si>
    <t>31170</t>
  </si>
  <si>
    <t>31180</t>
  </si>
  <si>
    <t>31181</t>
  </si>
  <si>
    <t>31182</t>
  </si>
  <si>
    <t>31191</t>
  </si>
  <si>
    <t>31192</t>
  </si>
  <si>
    <t>31210</t>
  </si>
  <si>
    <t>51100</t>
  </si>
  <si>
    <t>51110</t>
  </si>
  <si>
    <t>51200</t>
  </si>
  <si>
    <t>51210</t>
  </si>
  <si>
    <t>61000</t>
  </si>
  <si>
    <t>61110</t>
  </si>
  <si>
    <t>61120</t>
  </si>
  <si>
    <t>61130</t>
  </si>
  <si>
    <t>61140</t>
  </si>
  <si>
    <t>61150</t>
  </si>
  <si>
    <t xml:space="preserve">   Други лихви и финансови приходи</t>
  </si>
  <si>
    <t>Преоцене-
на стойност 
(4+5-6)</t>
  </si>
  <si>
    <t>21110</t>
  </si>
  <si>
    <t>2150</t>
  </si>
  <si>
    <t xml:space="preserve"> в т.ч. изплатени на бюджета</t>
  </si>
  <si>
    <t>5250</t>
  </si>
  <si>
    <t xml:space="preserve"> Застрахователни компании</t>
  </si>
  <si>
    <t>SLS</t>
  </si>
  <si>
    <t>SLS31</t>
  </si>
  <si>
    <t>Възнаграждение над основната заплата (наднормено и премии по системите за заплащане на труда)</t>
  </si>
  <si>
    <t xml:space="preserve"> Балансова стойност на продадените активи</t>
  </si>
  <si>
    <t>нама- ление</t>
  </si>
  <si>
    <t>начислена през периода</t>
  </si>
  <si>
    <t>отписана през периода</t>
  </si>
  <si>
    <t xml:space="preserve"> Воден транспорт</t>
  </si>
  <si>
    <t xml:space="preserve"> Въздушен транспорт</t>
  </si>
  <si>
    <t xml:space="preserve"> Складиране на товари и спомагателни дейности в транспорта</t>
  </si>
  <si>
    <t xml:space="preserve"> Пощенски и куриерски услуги</t>
  </si>
  <si>
    <t xml:space="preserve"> Хотелиерство</t>
  </si>
  <si>
    <t xml:space="preserve"> Издателска дейност</t>
  </si>
  <si>
    <t>2114</t>
  </si>
  <si>
    <t>2115</t>
  </si>
  <si>
    <t>2247</t>
  </si>
  <si>
    <t>2248</t>
  </si>
  <si>
    <t>2249</t>
  </si>
  <si>
    <t xml:space="preserve"> Производство на филми и телевизионни предавания, звукозаписване
 и издаване на музика</t>
  </si>
  <si>
    <t xml:space="preserve"> Радио и телевизионна дейност</t>
  </si>
  <si>
    <t xml:space="preserve"> Далекосъобщения</t>
  </si>
  <si>
    <t xml:space="preserve"> Дейности в областта на информационните технологии, информационни услуги</t>
  </si>
  <si>
    <t xml:space="preserve"> Финансови и застрахователни дейности</t>
  </si>
  <si>
    <t xml:space="preserve"> Операции с недвижимо имущество</t>
  </si>
  <si>
    <t xml:space="preserve"> Юридически и счетоводни дейности</t>
  </si>
  <si>
    <t xml:space="preserve"> III.Резерв от последващи оценки </t>
  </si>
  <si>
    <t xml:space="preserve"> V.Натрупана печалба (загуба) от минали години </t>
  </si>
  <si>
    <t xml:space="preserve">(Хил. левове) </t>
  </si>
  <si>
    <t>2244</t>
  </si>
  <si>
    <t>Приети от началото на годината - общо</t>
  </si>
  <si>
    <t>Дейности</t>
  </si>
  <si>
    <t/>
  </si>
  <si>
    <t>АКТИВ</t>
  </si>
  <si>
    <t>Раздел II. Разходи за суровини и материали (код на реда 10210, кол. 1)</t>
  </si>
  <si>
    <t>2030</t>
  </si>
  <si>
    <t>Раздел V. Дивиденти</t>
  </si>
  <si>
    <t xml:space="preserve"> Доставяне на води: канализационни услуги, управление на отпадъци
 и възстановяване</t>
  </si>
  <si>
    <t xml:space="preserve"> Строителство</t>
  </si>
  <si>
    <t xml:space="preserve"> Търговия на едро, без търговията с автомобили и мотоциклети</t>
  </si>
  <si>
    <t xml:space="preserve"> Търговия на дребно, без търговията с автомобили и мотоциклети</t>
  </si>
  <si>
    <t xml:space="preserve"> Сухопътен транспорт</t>
  </si>
  <si>
    <t xml:space="preserve"> Общо за група IV</t>
  </si>
  <si>
    <t>03400</t>
  </si>
  <si>
    <t xml:space="preserve"> Общо за раздел В </t>
  </si>
  <si>
    <t>03000</t>
  </si>
  <si>
    <t xml:space="preserve"> Г. Разходи за бъдещи периоди</t>
  </si>
  <si>
    <t>04000</t>
  </si>
  <si>
    <t xml:space="preserve"> Сума на актива (А+Б+В+Г)</t>
  </si>
  <si>
    <t>04500</t>
  </si>
  <si>
    <t xml:space="preserve"> А. Собствен капитал</t>
  </si>
  <si>
    <t xml:space="preserve"> I. Записан капитал</t>
  </si>
  <si>
    <t>05100</t>
  </si>
  <si>
    <t xml:space="preserve"> II. Премии от емисии</t>
  </si>
  <si>
    <t>05200</t>
  </si>
  <si>
    <t>05300</t>
  </si>
  <si>
    <t>в т.ч.</t>
  </si>
  <si>
    <t>2021</t>
  </si>
  <si>
    <t>2022</t>
  </si>
  <si>
    <t>2241</t>
  </si>
  <si>
    <t>Частна на неправителствена организация</t>
  </si>
  <si>
    <t>Обезщетения по КТ, ЗДС и КСО</t>
  </si>
  <si>
    <t xml:space="preserve"> по чл.200 ал.3 от КТ и чл.104 ал.4 от ЗДС</t>
  </si>
  <si>
    <t xml:space="preserve"> Резерв съгласно учредителен акт</t>
  </si>
  <si>
    <t xml:space="preserve"> Други резерви</t>
  </si>
  <si>
    <t xml:space="preserve"> Неразпределена печалба</t>
  </si>
  <si>
    <t xml:space="preserve"> Непокрита загуба</t>
  </si>
  <si>
    <t xml:space="preserve"> Общо за група V </t>
  </si>
  <si>
    <t xml:space="preserve"> VI. Текуща печалба (загуба) </t>
  </si>
  <si>
    <t xml:space="preserve"> Провизии за пенсии и други подобни задължения</t>
  </si>
  <si>
    <t xml:space="preserve"> Провизии за данъци</t>
  </si>
  <si>
    <t xml:space="preserve"> Други провизии и сходни задължения</t>
  </si>
  <si>
    <t xml:space="preserve"> До 1 година</t>
  </si>
  <si>
    <t>03132</t>
  </si>
  <si>
    <t>03410</t>
  </si>
  <si>
    <t>I. Име и адрес на предприятието</t>
  </si>
  <si>
    <t>15410</t>
  </si>
  <si>
    <t xml:space="preserve">          от тях: от правителството</t>
  </si>
  <si>
    <t>15411</t>
  </si>
  <si>
    <t xml:space="preserve"> Сгради</t>
  </si>
  <si>
    <t xml:space="preserve"> Машини и оборудване</t>
  </si>
  <si>
    <t xml:space="preserve"> Юридически</t>
  </si>
  <si>
    <t xml:space="preserve"> Счетоводни и одиторски</t>
  </si>
  <si>
    <t xml:space="preserve"> Стоки </t>
  </si>
  <si>
    <t xml:space="preserve"> Суровини и материали</t>
  </si>
  <si>
    <t xml:space="preserve"> Млади животни и животни за угояване</t>
  </si>
  <si>
    <t xml:space="preserve"> Дълготрайни материални и нематериални активи</t>
  </si>
  <si>
    <t>Преоцене-
на амтортиза-
ция в края на периода (11+12-13)</t>
  </si>
  <si>
    <t>31111</t>
  </si>
  <si>
    <t xml:space="preserve"> Над 1 година</t>
  </si>
  <si>
    <t>2070</t>
  </si>
  <si>
    <t>Б. ЗАДЪЛЖЕНИЯ</t>
  </si>
  <si>
    <t xml:space="preserve"> Задължения към финансови предприятия</t>
  </si>
  <si>
    <t xml:space="preserve"> Получени аванси</t>
  </si>
  <si>
    <t xml:space="preserve"> Задължения към доставчици</t>
  </si>
  <si>
    <t xml:space="preserve"> Задължения по полици</t>
  </si>
  <si>
    <t xml:space="preserve"> Продукция и стоки</t>
  </si>
  <si>
    <t xml:space="preserve"> Предоставени аванси</t>
  </si>
  <si>
    <t xml:space="preserve"> Вземания от клиенти и доставчици</t>
  </si>
  <si>
    <t>2050</t>
  </si>
  <si>
    <t>2060</t>
  </si>
  <si>
    <t>(Хил. левове)</t>
  </si>
  <si>
    <t>Част I. Наети лица по трудово и служебно правоотношение
Раздел 1. Среден списъчен брой и начислени средства за работна заплата</t>
  </si>
  <si>
    <t>2250</t>
  </si>
  <si>
    <t>2260</t>
  </si>
  <si>
    <t xml:space="preserve">Отработенo време през годината </t>
  </si>
  <si>
    <t>Финансов резултат от минали години</t>
  </si>
  <si>
    <t>Текуща печалба/загуба</t>
  </si>
  <si>
    <t>ОБЩО собствен капитал</t>
  </si>
  <si>
    <t>Резерв съгл.учред.акт</t>
  </si>
  <si>
    <t>Законови</t>
  </si>
  <si>
    <t>Резервот изкупени собств.акции</t>
  </si>
  <si>
    <t>Други резерви</t>
  </si>
  <si>
    <t>Неразпр. Печалба</t>
  </si>
  <si>
    <t>Непокрита загуба</t>
  </si>
  <si>
    <t xml:space="preserve"> I.Приходи за оперативна дейност</t>
  </si>
  <si>
    <t xml:space="preserve">Нетни приходи от продажби </t>
  </si>
  <si>
    <t>15100</t>
  </si>
  <si>
    <t xml:space="preserve">      Продукция</t>
  </si>
  <si>
    <t>15110</t>
  </si>
  <si>
    <t xml:space="preserve">      Стоки</t>
  </si>
  <si>
    <t xml:space="preserve">      Услуги</t>
  </si>
  <si>
    <t>15130</t>
  </si>
  <si>
    <t>15131</t>
  </si>
  <si>
    <t>6230</t>
  </si>
  <si>
    <t>Работещи собственици ( без тези включени в код 1000 и код 1400)</t>
  </si>
  <si>
    <t>3300</t>
  </si>
  <si>
    <t>5120</t>
  </si>
  <si>
    <t>5130</t>
  </si>
  <si>
    <t>5140</t>
  </si>
  <si>
    <t>5150</t>
  </si>
  <si>
    <t>5100</t>
  </si>
  <si>
    <t>5210</t>
  </si>
  <si>
    <t>5220</t>
  </si>
  <si>
    <t>5230</t>
  </si>
  <si>
    <t>5240</t>
  </si>
  <si>
    <t>5260</t>
  </si>
  <si>
    <t>5270</t>
  </si>
  <si>
    <t xml:space="preserve"> Професии, неизискващи специална квалификация</t>
  </si>
  <si>
    <t xml:space="preserve"> в т.ч. постъпили за първи път от образователната система</t>
  </si>
  <si>
    <t>Разходи за възнаграждения (начислени суми в левове-цели числа)</t>
  </si>
  <si>
    <t>Средства за работна заплата  (в левове - цели числа)</t>
  </si>
  <si>
    <t xml:space="preserve">   Приходи от други инвестиции и заеми,признати като нетекущи
   (дългосрочни активи) </t>
  </si>
  <si>
    <t>3140</t>
  </si>
  <si>
    <t>Брой</t>
  </si>
  <si>
    <t xml:space="preserve"> Производство и разпределение на електрическа и топлинна енергия
 и на газообразни горива</t>
  </si>
  <si>
    <t xml:space="preserve">      в това число: 
      Разходи за възнаграждения</t>
  </si>
  <si>
    <t xml:space="preserve">      Разходи за възнаграждения</t>
  </si>
  <si>
    <t xml:space="preserve">       Разходи за амортизация</t>
  </si>
  <si>
    <t xml:space="preserve">        Разходи, свързани с предприятия от група</t>
  </si>
  <si>
    <t xml:space="preserve">        Приходи от търговско-посредническа дейност</t>
  </si>
  <si>
    <t xml:space="preserve">        Приходи от промишлени услуги, вкл. на ишлеме</t>
  </si>
  <si>
    <t>15133</t>
  </si>
  <si>
    <t xml:space="preserve">        Приходи от финансирания</t>
  </si>
  <si>
    <t xml:space="preserve">        Приходи от предприятия от група</t>
  </si>
  <si>
    <t>Този текст е когато се махне голната табличка, ОПР да излиза с подписи.</t>
  </si>
  <si>
    <t xml:space="preserve"> Предоставени аванси и нематериални активи в процес на изграждане</t>
  </si>
  <si>
    <t xml:space="preserve"> в т.ч. Проучване на природни минерални залежи</t>
  </si>
  <si>
    <t>6111</t>
  </si>
  <si>
    <t>6121</t>
  </si>
  <si>
    <t>6122</t>
  </si>
  <si>
    <t>6140</t>
  </si>
  <si>
    <t>6141</t>
  </si>
  <si>
    <t>6100</t>
  </si>
  <si>
    <t>6211</t>
  </si>
  <si>
    <t>6212</t>
  </si>
  <si>
    <t>6213</t>
  </si>
  <si>
    <t>6214</t>
  </si>
  <si>
    <t>6240</t>
  </si>
  <si>
    <t>6200</t>
  </si>
  <si>
    <t>1600</t>
  </si>
  <si>
    <t>1200</t>
  </si>
  <si>
    <t>От началото на годината (в левове - цели числа)</t>
  </si>
  <si>
    <t>Населено място, в което предприятието извършва дейността си .</t>
  </si>
  <si>
    <t xml:space="preserve"> Рекламна дейност и проучване на пазара</t>
  </si>
  <si>
    <t xml:space="preserve"> (Хил. левове)</t>
  </si>
  <si>
    <t xml:space="preserve">платени/ 
получени </t>
  </si>
  <si>
    <t>a</t>
  </si>
  <si>
    <t>31200</t>
  </si>
  <si>
    <t xml:space="preserve"> Търговия на едро и дребно с автомобили и мотоциклети, техническо обслужване
 и ремонт</t>
  </si>
  <si>
    <t>21140</t>
  </si>
  <si>
    <t>31000</t>
  </si>
  <si>
    <t>31110</t>
  </si>
  <si>
    <t>31120</t>
  </si>
  <si>
    <t>31121</t>
  </si>
  <si>
    <t>31130</t>
  </si>
  <si>
    <t>31131</t>
  </si>
  <si>
    <t>31140</t>
  </si>
  <si>
    <t>31141</t>
  </si>
  <si>
    <t>31150</t>
  </si>
  <si>
    <t>Работещи пенсионери - общо (по трудово или служебно правоотношение, по договор за управление и контрол, по граждански договор и собственици) (код1710+код1720)</t>
  </si>
  <si>
    <t>1700</t>
  </si>
  <si>
    <t>1710</t>
  </si>
  <si>
    <t>1720</t>
  </si>
  <si>
    <t>2130</t>
  </si>
  <si>
    <t>02120</t>
  </si>
  <si>
    <t>02130</t>
  </si>
  <si>
    <t>02140</t>
  </si>
  <si>
    <t xml:space="preserve"> Общо за група I</t>
  </si>
  <si>
    <t>02100</t>
  </si>
  <si>
    <t xml:space="preserve"> II. Дълготрайни материални активи</t>
  </si>
  <si>
    <t>02210</t>
  </si>
  <si>
    <t>02211</t>
  </si>
  <si>
    <t>02212</t>
  </si>
  <si>
    <t>02220</t>
  </si>
  <si>
    <t xml:space="preserve"> в т.ч. отсрочени данъци</t>
  </si>
  <si>
    <t xml:space="preserve"> в т.ч. резерв от последващи оценки на финансови инструменти</t>
  </si>
  <si>
    <t xml:space="preserve"> в. т.ч. предоставени аванси</t>
  </si>
  <si>
    <t>Амортизация</t>
  </si>
  <si>
    <t>07810</t>
  </si>
  <si>
    <t>07811</t>
  </si>
  <si>
    <t>07812</t>
  </si>
  <si>
    <t>07820</t>
  </si>
  <si>
    <t>07821</t>
  </si>
  <si>
    <t>07830</t>
  </si>
  <si>
    <t>07831</t>
  </si>
  <si>
    <t>07832</t>
  </si>
  <si>
    <t xml:space="preserve"> Общо за раздел В</t>
  </si>
  <si>
    <t>(телефон)</t>
  </si>
  <si>
    <t>05600</t>
  </si>
  <si>
    <t xml:space="preserve"> Общо раздел А</t>
  </si>
  <si>
    <t xml:space="preserve">Показатели </t>
  </si>
  <si>
    <t>1020</t>
  </si>
  <si>
    <t xml:space="preserve">Отработени човекодни </t>
  </si>
  <si>
    <t>от наетите на непълно работно време</t>
  </si>
  <si>
    <t xml:space="preserve">Отработени човекочасове </t>
  </si>
  <si>
    <t>Раздел 2. Движение и отработено време</t>
  </si>
  <si>
    <t>2246</t>
  </si>
  <si>
    <t>Общо вземания</t>
  </si>
  <si>
    <t>СПРАВКА ЗА НЕТЕКУЩИТЕ (ДЪЛГОТРАЙНИТЕ) АКТИВИ КЪМ 31.12.2010 ГОДИНА</t>
  </si>
  <si>
    <t>6220</t>
  </si>
  <si>
    <t>05310</t>
  </si>
  <si>
    <t>07000</t>
  </si>
  <si>
    <t>07001</t>
  </si>
  <si>
    <t>07002</t>
  </si>
  <si>
    <t xml:space="preserve"> Г. Финансирания и приходи за бъдещи периоди</t>
  </si>
  <si>
    <t>08000</t>
  </si>
  <si>
    <t>08001</t>
  </si>
  <si>
    <t>08002</t>
  </si>
  <si>
    <t>2023</t>
  </si>
  <si>
    <t>1830</t>
  </si>
  <si>
    <t>2010</t>
  </si>
  <si>
    <t>ЕИК по БУЛСТАТ/ TP</t>
  </si>
  <si>
    <t>61220</t>
  </si>
  <si>
    <t>3120</t>
  </si>
  <si>
    <t>III. Дългосрочни финансови активи</t>
  </si>
  <si>
    <t>6120</t>
  </si>
  <si>
    <t>2076</t>
  </si>
  <si>
    <t>2077</t>
  </si>
  <si>
    <t>2078</t>
  </si>
  <si>
    <t>2079</t>
  </si>
  <si>
    <t>2080</t>
  </si>
  <si>
    <t>2081</t>
  </si>
  <si>
    <t>2082</t>
  </si>
  <si>
    <t>2083</t>
  </si>
  <si>
    <t>2084</t>
  </si>
  <si>
    <t xml:space="preserve">8. Други вземания </t>
  </si>
  <si>
    <t xml:space="preserve"> I. Задължения</t>
  </si>
  <si>
    <t xml:space="preserve">   Приходи от участия в дъщерни, асоциирани и смесени предприятия</t>
  </si>
  <si>
    <t>16100</t>
  </si>
  <si>
    <t>16110</t>
  </si>
  <si>
    <t>16200</t>
  </si>
  <si>
    <t xml:space="preserve">        в т.ч. Приходи от предприятия от група</t>
  </si>
  <si>
    <t>16210</t>
  </si>
  <si>
    <t>Раздели, групи, статии</t>
  </si>
  <si>
    <t xml:space="preserve"> Облигационни заеми с отделно посочване на 
 конвертируемите</t>
  </si>
  <si>
    <t>07301</t>
  </si>
  <si>
    <t>над трудоспособна възраст</t>
  </si>
  <si>
    <t>Наличност, приемане и напускане</t>
  </si>
  <si>
    <t>Наличност по списък в началото на годината</t>
  </si>
  <si>
    <t>Дейности, които е извършвало предприятието</t>
  </si>
  <si>
    <t>2240</t>
  </si>
  <si>
    <t>2242</t>
  </si>
  <si>
    <t>10500</t>
  </si>
  <si>
    <t>Наименование на приходите</t>
  </si>
  <si>
    <t>1931</t>
  </si>
  <si>
    <t>2000</t>
  </si>
  <si>
    <t>2001</t>
  </si>
  <si>
    <t>2002</t>
  </si>
  <si>
    <t>2003</t>
  </si>
  <si>
    <t>2004</t>
  </si>
  <si>
    <t xml:space="preserve">        Отрицателни разлики от операции с финансови активи 
    </t>
  </si>
  <si>
    <t>11220</t>
  </si>
  <si>
    <t>11000</t>
  </si>
  <si>
    <t xml:space="preserve"> Б. Печалба от обичайна дейност</t>
  </si>
  <si>
    <t>14000</t>
  </si>
  <si>
    <t xml:space="preserve"> ІІІ. Извънредни разходи</t>
  </si>
  <si>
    <t>12000</t>
  </si>
  <si>
    <t xml:space="preserve">        в т.ч. за природни и други бедствия</t>
  </si>
  <si>
    <t>12100</t>
  </si>
  <si>
    <t>2142</t>
  </si>
  <si>
    <t>2143</t>
  </si>
  <si>
    <t>2144</t>
  </si>
  <si>
    <t>Среден списъчен брой</t>
  </si>
  <si>
    <t xml:space="preserve">7. Вземания по финансов лизинг </t>
  </si>
  <si>
    <t>Напуснали през годината - общо</t>
  </si>
  <si>
    <t>2110</t>
  </si>
  <si>
    <t>02110</t>
  </si>
  <si>
    <t xml:space="preserve"> Квалифицирани работници в селското, горското, рибното и ловното стопанство</t>
  </si>
  <si>
    <t>Раздел 3. Начислени средства за работна заплата и други разходи за труд на работодателя</t>
  </si>
  <si>
    <t>Сума - хил. лв.</t>
  </si>
  <si>
    <t xml:space="preserve">       За събиране и третиране на отпадъци</t>
  </si>
  <si>
    <t>31211</t>
  </si>
  <si>
    <t>31212</t>
  </si>
  <si>
    <t>31213</t>
  </si>
  <si>
    <t xml:space="preserve">          Събиране, пречистване и доставяне на води</t>
  </si>
  <si>
    <t xml:space="preserve">          Събиране и обезвреждане на отпадъци</t>
  </si>
  <si>
    <t xml:space="preserve">          Рециклиране на материали / отпадъци(разкомпл., възстанов. и други)</t>
  </si>
  <si>
    <t xml:space="preserve"> Дейности на централни офиси, консултантски дейности в областта на управление-
 нието: архитектурни и инженерни дейности, технически изпитвания и анализи;
 ветеринарномедицинска дейност и други професионални дейности в областта на
 дизайна, фотографията и преводаческа дейност</t>
  </si>
  <si>
    <t>61201</t>
  </si>
  <si>
    <t>61202</t>
  </si>
  <si>
    <t>61203</t>
  </si>
  <si>
    <t>61204</t>
  </si>
  <si>
    <t>61205</t>
  </si>
  <si>
    <t>Раздел VI. Нетни приходи от продажби по икономически дейности (код на реда 15100, кол. 1)</t>
  </si>
  <si>
    <t xml:space="preserve"> в т.ч. приходи от участия в предприятия от група</t>
  </si>
  <si>
    <t xml:space="preserve"> от тях от страни членки на ЕС</t>
  </si>
  <si>
    <t xml:space="preserve"> Касови наличности във валута (левова равностойност)</t>
  </si>
  <si>
    <t xml:space="preserve"> Разплащателни сметки</t>
  </si>
  <si>
    <t xml:space="preserve"> Блокирани парични средства</t>
  </si>
  <si>
    <t xml:space="preserve"> Парични еквиваленти</t>
  </si>
  <si>
    <t xml:space="preserve"> Предоставени аванси и дълготрайни материални активи в процес
 на изграждане</t>
  </si>
  <si>
    <t xml:space="preserve"> Акции и дялове в асоциирани и смесени предприятия</t>
  </si>
  <si>
    <t xml:space="preserve"> Предоставени заеми, свързани с асоциирани и смесени 
 предприятия</t>
  </si>
  <si>
    <t xml:space="preserve"> Вземания, свързани с асоциирани и смесени предприятия</t>
  </si>
  <si>
    <t xml:space="preserve"> Концесии, патенти, лицензи, търговски марки, програмни
 продукти и други подобни права и активи</t>
  </si>
  <si>
    <t xml:space="preserve"> Всичко (Общо приходи + Г)</t>
  </si>
  <si>
    <t xml:space="preserve">   Разходи за суровини, материали и външни услуги</t>
  </si>
  <si>
    <r>
      <t xml:space="preserve">       </t>
    </r>
    <r>
      <rPr>
        <sz val="10"/>
        <rFont val="Arial"/>
        <family val="2"/>
        <charset val="204"/>
      </rPr>
      <t xml:space="preserve"> от тях:осигуровки, свързани с пенсии</t>
    </r>
  </si>
  <si>
    <t xml:space="preserve"> Касови наличности и сметки в страната</t>
  </si>
  <si>
    <t xml:space="preserve"> Касови наличности в лева</t>
  </si>
  <si>
    <t>Ръководител:</t>
  </si>
  <si>
    <t xml:space="preserve"> в т.ч. над 1 година</t>
  </si>
  <si>
    <t>05400</t>
  </si>
  <si>
    <t>07822</t>
  </si>
  <si>
    <t>15500</t>
  </si>
  <si>
    <t>15510</t>
  </si>
  <si>
    <t>15600</t>
  </si>
  <si>
    <t>15700</t>
  </si>
  <si>
    <t>15710</t>
  </si>
  <si>
    <t>15711</t>
  </si>
  <si>
    <t>15800</t>
  </si>
  <si>
    <t>15810</t>
  </si>
  <si>
    <t>21000</t>
  </si>
  <si>
    <t>21120</t>
  </si>
  <si>
    <t>21130</t>
  </si>
  <si>
    <t xml:space="preserve"> Търговска репутация</t>
  </si>
  <si>
    <t xml:space="preserve"> в т.ч. Предоставени аванси</t>
  </si>
  <si>
    <t xml:space="preserve"> Земи и сгради</t>
  </si>
  <si>
    <t xml:space="preserve"> Земи</t>
  </si>
  <si>
    <t xml:space="preserve"> Сгради нежилищни</t>
  </si>
  <si>
    <t xml:space="preserve"> Сгради жилищни</t>
  </si>
  <si>
    <t xml:space="preserve"> в т.ч.: предоставени аванси</t>
  </si>
  <si>
    <t xml:space="preserve"> Концесии, патенти, лицензии, търговски марки програмни продукти и др.подобни права и активи </t>
  </si>
  <si>
    <t xml:space="preserve"> Програмни продукти,включително разработените по стопански начин</t>
  </si>
  <si>
    <t xml:space="preserve"> ІІ. Дълготрайни материални активи</t>
  </si>
  <si>
    <t xml:space="preserve"> Съоръжения</t>
  </si>
  <si>
    <t xml:space="preserve"> в т.ч. съоръжения, изградени чрез строителна дейност</t>
  </si>
  <si>
    <t>Други дълготрайни материални активи</t>
  </si>
  <si>
    <t>Предоставени аванси и дълготрайни материални активи в процес на изграждане</t>
  </si>
  <si>
    <t>Общини и предприятия финансирани от местните бюджети</t>
  </si>
  <si>
    <t xml:space="preserve"> Задължения към предприятия от група</t>
  </si>
  <si>
    <t>31160</t>
  </si>
  <si>
    <t>Записан капитал</t>
  </si>
  <si>
    <t xml:space="preserve"> Сума на пасива (А+Б+В+Г)</t>
  </si>
  <si>
    <t>08500</t>
  </si>
  <si>
    <t xml:space="preserve">  А. Разходи</t>
  </si>
  <si>
    <t xml:space="preserve">  I. Разходи за оперативна дейност</t>
  </si>
  <si>
    <t>Работна заплата - общо (код 3100 =код 3120 + код 3130 + код 3140+ код 3150) (код3100=код1000к.3)</t>
  </si>
  <si>
    <t>по чл.220 ал.1 и чл.225 от КТ и 104 ал.3 от ЗДС</t>
  </si>
  <si>
    <t>Балансова стойност в края на периода
 (7-14)</t>
  </si>
  <si>
    <t>03310</t>
  </si>
  <si>
    <t>03320</t>
  </si>
  <si>
    <t>03330</t>
  </si>
  <si>
    <t>03300</t>
  </si>
  <si>
    <t>03411</t>
  </si>
  <si>
    <t>03412</t>
  </si>
  <si>
    <t>03413</t>
  </si>
  <si>
    <t xml:space="preserve"> Резервни части и окомплектовки</t>
  </si>
  <si>
    <t>1030</t>
  </si>
  <si>
    <t xml:space="preserve"> Търговска репутация </t>
  </si>
  <si>
    <t>61460</t>
  </si>
  <si>
    <t>Справка за приходите от продажба на стоки, материали и комисионни от търговско-посредническа
дейност в раздел "Търговия на дребно, без търговията с автомобили и мотоциклети" през 2012 година</t>
  </si>
  <si>
    <t>Справка за производството и продажбите на енергийни продукти за  2012 година</t>
  </si>
  <si>
    <t>Справка за иновационната дейност на предприятието през периода 2010-2012година</t>
  </si>
  <si>
    <t>Справка за производството и продажбите на промишлени продукти през 2012 година</t>
  </si>
  <si>
    <t>Справка за научноизследователската и развойна дейност (НИРД) през 2012 година</t>
  </si>
  <si>
    <t>Отчет за разходите на горива и енергия за 2012 година</t>
  </si>
  <si>
    <t>Отчет за наличностите, постъпленията и разходите на суровини и материали за 2012 година</t>
  </si>
  <si>
    <t>Справка за продажбите и търговските обекти през 2012 година</t>
  </si>
  <si>
    <t>Справка за приходите от продажба на стоки, материали и комисионни от търговско-посредническа
дейност в раздел "Търговия на едро и дребно с автомобили и мотоциклети, техническо обслужване
и ремонт" през 2012 година</t>
  </si>
  <si>
    <t>Справка за приходите на строителните предприятия по видове строителство през 2012 година</t>
  </si>
  <si>
    <t>Справка за чуждестранните преки инвестиции към 31.12.2012 година</t>
  </si>
  <si>
    <t>Отчет за заетите лица, средства за работна заплата и други разходи за труд за 2012година</t>
  </si>
  <si>
    <t>Справка за притежаваните ценни книжа и финансовите деривати по институционални сектори към 31.12.2012 година</t>
  </si>
  <si>
    <t>Справка за вземанията и задълженията, разпределени по институционални сектори към 31.12.2012 год</t>
  </si>
  <si>
    <t>Справка за нетекущите (дълготрайните) активи към 31.12.2012 година</t>
  </si>
  <si>
    <t>Справка за платените данъци и такси, свързани с околната среда за 2012 година</t>
  </si>
  <si>
    <t>Справка за разходите за придобиване и поддържане на дълготрайни материални (ДМА) и нематериални (ДНМА) активи с екологично предназначение за 2012 година</t>
  </si>
  <si>
    <t>Справка за разходите за придобиване на дълготрайни материални активи за 2012 година</t>
  </si>
  <si>
    <t>Справка за приходите и разходите от лихви за 2012 година</t>
  </si>
  <si>
    <t>Отчет за паричните потоци за 2012 година</t>
  </si>
  <si>
    <t>Отчет за собствения капитал за 2012 година</t>
  </si>
  <si>
    <t>Отчет за приходите и разходите за 2012 година</t>
  </si>
  <si>
    <t>Счетоводен баланс към 31.12.2012 година</t>
  </si>
  <si>
    <t>Справка за група предприятия през 2012 година</t>
  </si>
  <si>
    <t>Справка за местните единици за 2012 година</t>
  </si>
  <si>
    <t>Справка за предприятието през 2012 година</t>
  </si>
  <si>
    <t>III.Дългосрочни финансови активи</t>
  </si>
  <si>
    <t>Акции и дялове в предприятия от групата</t>
  </si>
  <si>
    <t>6351</t>
  </si>
  <si>
    <t>6352</t>
  </si>
  <si>
    <t>6353</t>
  </si>
  <si>
    <t>6354</t>
  </si>
  <si>
    <t>6355</t>
  </si>
  <si>
    <t>6356</t>
  </si>
  <si>
    <t>6357</t>
  </si>
  <si>
    <t>6350</t>
  </si>
  <si>
    <t>Предоставени заеми на предприятия от групата</t>
  </si>
  <si>
    <t>Акции и дялове в асоциирани и смесени предприятия</t>
  </si>
  <si>
    <t>Дългосрочни инвестиции</t>
  </si>
  <si>
    <t>Други зеами</t>
  </si>
  <si>
    <t>Изкупени собствени акции</t>
  </si>
  <si>
    <t xml:space="preserve">Общо за групата III. </t>
  </si>
  <si>
    <t>IV. Отсрочени данъци</t>
  </si>
  <si>
    <t>Общо нетекущи /дългосрочни/ активи(I+II+III+IV)</t>
  </si>
  <si>
    <t>6000</t>
  </si>
  <si>
    <t>Фамилен бизнес ли е дейността на Вашето предприятие?</t>
  </si>
  <si>
    <t xml:space="preserve">   ДА</t>
  </si>
  <si>
    <t xml:space="preserve">   НЕ</t>
  </si>
  <si>
    <r>
      <t xml:space="preserve">Дейността на предприятието, независимо от големината му, е </t>
    </r>
    <r>
      <rPr>
        <b/>
        <sz val="8"/>
        <rFont val="Arial"/>
        <family val="2"/>
        <charset val="204"/>
      </rPr>
      <t>фамилен бизнес</t>
    </r>
    <r>
      <rPr>
        <sz val="8"/>
        <rFont val="Arial"/>
        <family val="2"/>
        <charset val="204"/>
      </rPr>
      <t>, когато е изпълнено едно от двете условия:
1. Мнозинството от дяловете, които дават право на вземане на решение, са притежание на физическото лице, създало предп-
риятието, и/или неговите съпруг(а), деца, родители и/или други преки наследници и поне един представител на семейството или рода участва официално в управлението на предприятието.
2. Ако акции на предприятието се търгуват на борсата -физическо лице, създало предприятието, и/или неговите съпруг(а),деца,
родители и/или други преки наследници, трябва да притежават (заедно) най-малко 25% от акциите,даващи право на глас и поне
един представител на семейството или рода да участва официално в управлението на предприятието.</t>
    </r>
  </si>
  <si>
    <t xml:space="preserve"> Ремонт на компютърна техника, на лични и домакински вещи; други персонални услуги - пране и химическо чистене, фризьорски и козметични услуги, траурни обредни дейности и други</t>
  </si>
  <si>
    <t xml:space="preserve"> в т. ч. приходи от населението</t>
  </si>
  <si>
    <t xml:space="preserve"> в т. ч. приходи от предоставени услуги на чуждестранни клиенти</t>
  </si>
  <si>
    <t xml:space="preserve"> в т. ч. на чуждестранни клиенти</t>
  </si>
  <si>
    <t xml:space="preserve"> в т.ч. социални застраховки</t>
  </si>
  <si>
    <t xml:space="preserve"> в т. ч. на дълготрайни материални активи</t>
  </si>
  <si>
    <t xml:space="preserve"> в т. ч. със строителни фирми</t>
  </si>
  <si>
    <t xml:space="preserve"> в това число на:</t>
  </si>
  <si>
    <t xml:space="preserve">ОТЧЕТ ЗА ЗАЕТИТЕ ЛИЦА, СРЕДСТВАТА ЗА РАБОТНА ЗАПЛАТА И ДРУГИ РАЗХОДИ </t>
  </si>
  <si>
    <t xml:space="preserve"> в това число:</t>
  </si>
  <si>
    <t>41120</t>
  </si>
  <si>
    <t>41130</t>
  </si>
  <si>
    <t>41140</t>
  </si>
  <si>
    <t>41200</t>
  </si>
  <si>
    <t>41300</t>
  </si>
  <si>
    <t xml:space="preserve">Лихви по търговски задължения </t>
  </si>
  <si>
    <t>Раздел I. Приходи от оперативна дейност</t>
  </si>
  <si>
    <t>2024</t>
  </si>
  <si>
    <t>2025</t>
  </si>
  <si>
    <t>06210</t>
  </si>
  <si>
    <t>2027</t>
  </si>
  <si>
    <t>/Хил. левове/</t>
  </si>
  <si>
    <t>Показатели</t>
  </si>
  <si>
    <t>Отчетна стойност на дълготрайните активи</t>
  </si>
  <si>
    <t>Последваща оценка</t>
  </si>
  <si>
    <t xml:space="preserve">        Положителни разлики от операции с финансови активи</t>
  </si>
  <si>
    <t>16320</t>
  </si>
  <si>
    <t xml:space="preserve"> І. Нематериални активи</t>
  </si>
  <si>
    <t xml:space="preserve"> Общо за група І</t>
  </si>
  <si>
    <t xml:space="preserve"> Продукти от развойна дейност</t>
  </si>
  <si>
    <t>2141</t>
  </si>
  <si>
    <t xml:space="preserve">     Разходи за амортизация и обезценка  на дълготрайни 
     материални и нематериални активи</t>
  </si>
  <si>
    <t xml:space="preserve">   Разходи от обезценка на финансови активи, включително инвести-
   циите, признати като текущи (краткосрочни) активи</t>
  </si>
  <si>
    <t xml:space="preserve">        в т.ч. приходи от участия в предприятия от група</t>
  </si>
  <si>
    <t xml:space="preserve">        в т.ч. получени застрахователни обезщетения</t>
  </si>
  <si>
    <t>в т.ч. на постъпили от внос и нови местно производ-
ство</t>
  </si>
  <si>
    <t>Мобилен телефон</t>
  </si>
  <si>
    <t>код  за нац. избиране</t>
  </si>
  <si>
    <t>номер на факса</t>
  </si>
  <si>
    <t xml:space="preserve"> Разходи за командировки</t>
  </si>
  <si>
    <t xml:space="preserve">        Балансова стойност на продадените активи </t>
  </si>
  <si>
    <t xml:space="preserve">           в т.ч. за дивиденти</t>
  </si>
  <si>
    <t>11. Салдо към края на отчетния период</t>
  </si>
  <si>
    <t>12. Промени от преводи на годишни фин.отчети на предприятия в чужбина</t>
  </si>
  <si>
    <t>Приложение 2</t>
  </si>
  <si>
    <t>Парични потоци от емисия и обр.прид. на ценни книжа</t>
  </si>
  <si>
    <t>Парични потоци от доп. Вн. и връщ. им на собствениците</t>
  </si>
  <si>
    <t>Парични потоци, свъзани с получени или предост. заеми</t>
  </si>
  <si>
    <t>Дата:</t>
  </si>
  <si>
    <t>Съставител:</t>
  </si>
  <si>
    <t>02230</t>
  </si>
  <si>
    <t>IV. Местонахождение на дейността</t>
  </si>
  <si>
    <t xml:space="preserve"> Касови наличности и сметки в чужбина</t>
  </si>
  <si>
    <t>Данните в годишния отчет се попълват от всички нефинансови предприятия, съставящи баланс, на основание чл. 20 от Закона за статистиката. Представянето на годишния отчет е задължително съгласно Закона за статистиката, Националната статистическа програма за 2012 г., Закона за корпоративното подоходно облагане (ЗКПО) и Закона за данъците върху доходите на физическите лица (ЗДДФЛ), в срок до 31 март 2012 г. за регистрираните лица по ЗКПО и до 30 април за регистрираните лица по ЗДДФЛ.</t>
  </si>
  <si>
    <t xml:space="preserve"> Неизпълнението на задълженията за попълване и представяне на годишния отчет се санкционира по  чл.52 от Закона за статистиката, чл.276 от ЗКПО и чл.83 от ЗДДФЛ</t>
  </si>
  <si>
    <t>II. Собственост към 31.12.2011 година</t>
  </si>
  <si>
    <t xml:space="preserve">Относителен дял на нет-
ните прихо-
дите от про-
дажби през 2011 г. в % </t>
  </si>
  <si>
    <t>В този раздел се посочват дейностите, извършвани от предприятието през 2011 година. За тяхното описание трябва да
се използва Класификацията на икономическите дейности - КИД-2008, която е публикувана на интернет страницата на НСИ - www.nsi.bg</t>
  </si>
  <si>
    <t xml:space="preserve"> в това число
 конвертируемите</t>
  </si>
  <si>
    <t>Конвертируеми облигационни заеми</t>
  </si>
  <si>
    <t>07110</t>
  </si>
  <si>
    <t>07111</t>
  </si>
  <si>
    <t>07112</t>
  </si>
  <si>
    <t xml:space="preserve"> в т.ч. на наетите лица, които имат само граждански договор и не работят при друг работодател</t>
  </si>
  <si>
    <t xml:space="preserve">       За доставяне на вода</t>
  </si>
  <si>
    <t xml:space="preserve">       За отвеждане и пречистване на отпадъчни води </t>
  </si>
  <si>
    <t>(може да не се попълва от малките и средни предприятия, съгласно чл. 26 , ал. 5 от Закона за счетоводството)</t>
  </si>
  <si>
    <t>7. Разпределение на печалбата</t>
  </si>
  <si>
    <t>Общо за раздел А</t>
  </si>
  <si>
    <t>Общо за раздел Б</t>
  </si>
  <si>
    <t>Общо за раздел В</t>
  </si>
  <si>
    <t xml:space="preserve">   в т. ч. от резидентни търговски банки*</t>
  </si>
  <si>
    <t>5111</t>
  </si>
  <si>
    <t xml:space="preserve">   в т. ч. към резидентни търговски банки*</t>
  </si>
  <si>
    <t>5211</t>
  </si>
  <si>
    <t>5221</t>
  </si>
  <si>
    <t>Застрахователи</t>
  </si>
  <si>
    <t xml:space="preserve"> Застрахователи</t>
  </si>
  <si>
    <t xml:space="preserve"> Учреждения, ведомства и предприятия финансирани от държавния бюджет
</t>
  </si>
  <si>
    <t xml:space="preserve"> 1. Задължения към доставчици и получени аванси (без финансов лизинг)
    </t>
  </si>
  <si>
    <t xml:space="preserve">9. Данъчни задължения към държавата (вкл.акцизи) </t>
  </si>
  <si>
    <t>Наетите от код 1001 по Национална класификация на професиите и длъжностите от 1.01.2011г.:</t>
  </si>
  <si>
    <t>Ръководители</t>
  </si>
  <si>
    <t>Специалисти</t>
  </si>
  <si>
    <t xml:space="preserve"> Техници и приложни специалисти</t>
  </si>
  <si>
    <t xml:space="preserve"> Помощен административен персонал</t>
  </si>
  <si>
    <t xml:space="preserve"> Квалифицирани  работници и сродни на тях занаятчии</t>
  </si>
  <si>
    <t xml:space="preserve"> Машинни оператори и монтажници</t>
  </si>
  <si>
    <r>
      <t xml:space="preserve"> - </t>
    </r>
    <r>
      <rPr>
        <b/>
        <sz val="9"/>
        <rFont val="Arial"/>
        <family val="2"/>
        <charset val="204"/>
      </rPr>
      <t>непреизчислени</t>
    </r>
    <r>
      <rPr>
        <sz val="9"/>
        <rFont val="Arial"/>
        <family val="2"/>
        <charset val="204"/>
      </rPr>
      <t xml:space="preserve"> към пълна заетост</t>
    </r>
  </si>
  <si>
    <t xml:space="preserve">Справка за нетните приходи от продажби на предприятията, предоставящи бизнес слуги </t>
  </si>
  <si>
    <t>на постъпи-
лите през периода</t>
  </si>
  <si>
    <t>Сума на взема-
нията</t>
  </si>
  <si>
    <t>(име, презиме, фамилия)</t>
  </si>
  <si>
    <t xml:space="preserve"> Дейности по наемане и предоставяне на работна сила, по охрана и разследване,
 по обслужване на сгради и озеленяване, по почистване, административни
 офис дейности</t>
  </si>
  <si>
    <t xml:space="preserve"> Образование</t>
  </si>
  <si>
    <t xml:space="preserve"> Хуманно здравеопазване и социална работа</t>
  </si>
  <si>
    <t xml:space="preserve"> Култура, спорт и развлечение</t>
  </si>
  <si>
    <t xml:space="preserve"> Енергийни продукти</t>
  </si>
  <si>
    <t xml:space="preserve"> Вода</t>
  </si>
  <si>
    <t xml:space="preserve">        Приходи от продажба на суровини и материали                             </t>
  </si>
  <si>
    <t>15420</t>
  </si>
  <si>
    <t>2026</t>
  </si>
  <si>
    <t>в т.ч. жени</t>
  </si>
  <si>
    <t>07700</t>
  </si>
  <si>
    <t>07701</t>
  </si>
  <si>
    <t>07800</t>
  </si>
  <si>
    <t>07801</t>
  </si>
  <si>
    <t>07802</t>
  </si>
  <si>
    <t>Среден брой през годината</t>
  </si>
  <si>
    <t>03424</t>
  </si>
  <si>
    <t>2116</t>
  </si>
  <si>
    <t xml:space="preserve"> Предоставени аванси и нематериални активи в процес на 
 изграждане</t>
  </si>
  <si>
    <t>10411</t>
  </si>
  <si>
    <t xml:space="preserve">       Разходи за обезценка                 </t>
  </si>
  <si>
    <t>10412</t>
  </si>
  <si>
    <t xml:space="preserve">   Разходи от обезценка на текущи (краткотрайни) активи</t>
  </si>
  <si>
    <t>10420</t>
  </si>
  <si>
    <t xml:space="preserve">  Други разходи</t>
  </si>
  <si>
    <t xml:space="preserve">Гр. (с.)              </t>
  </si>
  <si>
    <t xml:space="preserve">Община:          </t>
  </si>
  <si>
    <t>Помощна справка</t>
  </si>
  <si>
    <t>Г. Изменение на паричните средства през периода  
     ( А + Б + В )</t>
  </si>
  <si>
    <t>Д. Парични средства в началото на периода</t>
  </si>
  <si>
    <t>"Б Н К" ЕООД</t>
  </si>
  <si>
    <t>15.07.2014Г.</t>
  </si>
  <si>
    <t>15.07.2015 Г.</t>
  </si>
  <si>
    <t>15.07.2015Г.</t>
  </si>
  <si>
    <t xml:space="preserve">             I-во полугодие на 2015г.</t>
  </si>
  <si>
    <t>І-во  полугодие  на 2015г.</t>
  </si>
</sst>
</file>

<file path=xl/styles.xml><?xml version="1.0" encoding="utf-8"?>
<styleSheet xmlns="http://schemas.openxmlformats.org/spreadsheetml/2006/main">
  <numFmts count="6">
    <numFmt numFmtId="164" formatCode="0.0"/>
    <numFmt numFmtId="165" formatCode="#,##0.00_ ;[Red]\-#,##0.00\ "/>
    <numFmt numFmtId="166" formatCode="#,##0_ ;[Red]\-#,##0\ "/>
    <numFmt numFmtId="167" formatCode="0\I0\I0\I0\I0\I0\I0\I0\I0\I0\I0\I0\I0\I"/>
    <numFmt numFmtId="168" formatCode="0;\(0\)"/>
    <numFmt numFmtId="169" formatCode="dd/mm/yyyy\ \г/"/>
  </numFmts>
  <fonts count="71">
    <font>
      <sz val="10"/>
      <name val="Arial"/>
      <charset val="204"/>
    </font>
    <font>
      <sz val="10"/>
      <name val="Arial"/>
      <charset val="204"/>
    </font>
    <font>
      <u/>
      <sz val="10"/>
      <color indexed="12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</font>
    <font>
      <b/>
      <sz val="11"/>
      <name val="Arial"/>
      <family val="2"/>
      <charset val="204"/>
    </font>
    <font>
      <b/>
      <sz val="10"/>
      <name val="Arial"/>
      <family val="2"/>
    </font>
    <font>
      <i/>
      <sz val="10"/>
      <name val="Arial"/>
      <family val="2"/>
    </font>
    <font>
      <sz val="1"/>
      <color indexed="9"/>
      <name val="Arial"/>
      <family val="2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10"/>
      <name val="Arial"/>
      <family val="2"/>
      <charset val="204"/>
    </font>
    <font>
      <sz val="11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sz val="1"/>
      <name val="Arial"/>
      <family val="2"/>
      <charset val="204"/>
    </font>
    <font>
      <i/>
      <sz val="10"/>
      <name val="Arial"/>
      <family val="2"/>
      <charset val="204"/>
    </font>
    <font>
      <b/>
      <sz val="11"/>
      <name val="Arial"/>
      <family val="2"/>
    </font>
    <font>
      <b/>
      <sz val="10"/>
      <color indexed="8"/>
      <name val="Arial"/>
      <family val="2"/>
    </font>
    <font>
      <i/>
      <sz val="9"/>
      <name val="Arial"/>
      <family val="2"/>
    </font>
    <font>
      <b/>
      <i/>
      <sz val="10"/>
      <name val="Arial"/>
      <family val="2"/>
    </font>
    <font>
      <b/>
      <sz val="9"/>
      <name val="Times New Roman"/>
      <family val="1"/>
    </font>
    <font>
      <b/>
      <sz val="10"/>
      <color indexed="8"/>
      <name val="Arial"/>
      <family val="2"/>
      <charset val="204"/>
    </font>
    <font>
      <sz val="9"/>
      <name val="Arial"/>
      <family val="2"/>
    </font>
    <font>
      <b/>
      <sz val="9"/>
      <color indexed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  <charset val="204"/>
    </font>
    <font>
      <sz val="10"/>
      <color indexed="10"/>
      <name val="Arial"/>
      <family val="2"/>
    </font>
    <font>
      <i/>
      <sz val="8"/>
      <name val="Arial"/>
      <family val="2"/>
    </font>
    <font>
      <b/>
      <sz val="10"/>
      <name val="Arial"/>
      <family val="2"/>
      <charset val="204"/>
    </font>
    <font>
      <b/>
      <sz val="12"/>
      <color indexed="10"/>
      <name val="Arial"/>
      <family val="2"/>
      <charset val="204"/>
    </font>
    <font>
      <sz val="9"/>
      <name val="Arial"/>
      <family val="2"/>
      <charset val="204"/>
    </font>
    <font>
      <sz val="10"/>
      <color indexed="8"/>
      <name val="Arial"/>
      <family val="2"/>
      <charset val="204"/>
    </font>
    <font>
      <b/>
      <sz val="9"/>
      <name val="Arial"/>
      <family val="2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9"/>
      <name val="Arial"/>
      <family val="2"/>
      <charset val="204"/>
    </font>
    <font>
      <sz val="7"/>
      <name val="Arial"/>
      <family val="2"/>
    </font>
    <font>
      <b/>
      <sz val="14"/>
      <color indexed="8"/>
      <name val="HelvDL"/>
      <charset val="204"/>
    </font>
    <font>
      <sz val="14"/>
      <name val="Times New Roman Cyr"/>
      <charset val="204"/>
    </font>
    <font>
      <b/>
      <sz val="10"/>
      <color indexed="8"/>
      <name val="HelvDL"/>
      <charset val="204"/>
    </font>
    <font>
      <b/>
      <sz val="16"/>
      <name val="Times New Roman Cyr"/>
      <charset val="204"/>
    </font>
    <font>
      <sz val="16"/>
      <name val="Times New Roman Cyr"/>
      <charset val="204"/>
    </font>
    <font>
      <i/>
      <sz val="10"/>
      <name val="Times New Roman Cyr"/>
      <family val="1"/>
      <charset val="204"/>
    </font>
    <font>
      <sz val="8"/>
      <name val="Times New Roman Cyr"/>
      <family val="1"/>
      <charset val="204"/>
    </font>
    <font>
      <i/>
      <sz val="9"/>
      <color indexed="8"/>
      <name val="Times New Roman Cyr"/>
      <family val="1"/>
      <charset val="204"/>
    </font>
    <font>
      <sz val="9"/>
      <color indexed="8"/>
      <name val="Times New Roman Cyr"/>
      <family val="1"/>
      <charset val="204"/>
    </font>
    <font>
      <sz val="8"/>
      <color indexed="8"/>
      <name val="Times New Roman Cyr"/>
      <family val="1"/>
      <charset val="204"/>
    </font>
    <font>
      <b/>
      <sz val="10"/>
      <name val="Times New Roman Cyr"/>
      <charset val="204"/>
    </font>
    <font>
      <b/>
      <sz val="14"/>
      <name val="Arial"/>
      <family val="2"/>
      <charset val="204"/>
    </font>
    <font>
      <b/>
      <u/>
      <sz val="14"/>
      <color indexed="8"/>
      <name val="Times New Roman Cyr"/>
      <family val="1"/>
      <charset val="204"/>
    </font>
    <font>
      <b/>
      <sz val="10"/>
      <color indexed="8"/>
      <name val="Times New Roman Cyr"/>
      <family val="1"/>
      <charset val="204"/>
    </font>
    <font>
      <b/>
      <sz val="14"/>
      <color indexed="8"/>
      <name val="Times New Roman Cyr"/>
      <family val="1"/>
      <charset val="204"/>
    </font>
    <font>
      <b/>
      <sz val="14"/>
      <name val="Arial"/>
      <family val="2"/>
    </font>
    <font>
      <sz val="8"/>
      <name val="Arial"/>
      <family val="2"/>
      <charset val="204"/>
    </font>
    <font>
      <sz val="8"/>
      <name val="Arial"/>
      <family val="2"/>
    </font>
    <font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sz val="9"/>
      <color indexed="10"/>
      <name val="Arial"/>
      <family val="2"/>
      <charset val="204"/>
    </font>
    <font>
      <b/>
      <sz val="11"/>
      <color indexed="10"/>
      <name val="Arial"/>
      <family val="2"/>
      <charset val="204"/>
    </font>
    <font>
      <sz val="9"/>
      <color indexed="9"/>
      <name val="Arial"/>
      <family val="2"/>
    </font>
    <font>
      <sz val="9"/>
      <color indexed="8"/>
      <name val="Arial"/>
      <family val="2"/>
    </font>
    <font>
      <u/>
      <sz val="9"/>
      <color indexed="12"/>
      <name val="Arial"/>
      <family val="2"/>
    </font>
    <font>
      <i/>
      <sz val="7"/>
      <name val="Arial"/>
      <family val="2"/>
    </font>
    <font>
      <b/>
      <sz val="8"/>
      <name val="Arial"/>
      <family val="2"/>
      <charset val="204"/>
    </font>
    <font>
      <u/>
      <sz val="8"/>
      <name val="Arial"/>
      <family val="2"/>
      <charset val="204"/>
    </font>
    <font>
      <sz val="7"/>
      <name val="Arial"/>
      <family val="2"/>
      <charset val="204"/>
    </font>
    <font>
      <b/>
      <sz val="7"/>
      <name val="Arial"/>
      <family val="2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gray125">
        <fgColor indexed="13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</fills>
  <borders count="9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1437">
    <xf numFmtId="0" fontId="0" fillId="0" borderId="0" xfId="0"/>
    <xf numFmtId="0" fontId="3" fillId="0" borderId="0" xfId="0" applyFont="1" applyAlignment="1" applyProtection="1">
      <alignment shrinkToFit="1"/>
    </xf>
    <xf numFmtId="49" fontId="3" fillId="0" borderId="0" xfId="0" applyNumberFormat="1" applyFont="1" applyProtection="1"/>
    <xf numFmtId="0" fontId="3" fillId="0" borderId="0" xfId="0" applyFont="1" applyProtection="1"/>
    <xf numFmtId="0" fontId="3" fillId="0" borderId="0" xfId="0" applyFont="1" applyFill="1" applyProtection="1"/>
    <xf numFmtId="49" fontId="3" fillId="0" borderId="0" xfId="0" applyNumberFormat="1" applyFont="1" applyFill="1" applyProtection="1"/>
    <xf numFmtId="0" fontId="3" fillId="0" borderId="0" xfId="0" applyFont="1" applyFill="1" applyBorder="1" applyAlignment="1" applyProtection="1">
      <alignment horizontal="center"/>
    </xf>
    <xf numFmtId="1" fontId="3" fillId="0" borderId="0" xfId="0" applyNumberFormat="1" applyFont="1" applyProtection="1"/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/>
    <xf numFmtId="49" fontId="4" fillId="0" borderId="0" xfId="0" applyNumberFormat="1" applyFont="1" applyProtection="1"/>
    <xf numFmtId="0" fontId="3" fillId="0" borderId="0" xfId="0" applyFont="1" applyAlignment="1" applyProtection="1">
      <alignment horizontal="left" vertical="top" wrapText="1"/>
    </xf>
    <xf numFmtId="0" fontId="6" fillId="0" borderId="0" xfId="0" applyFont="1" applyAlignment="1" applyProtection="1">
      <alignment horizontal="center"/>
    </xf>
    <xf numFmtId="0" fontId="3" fillId="0" borderId="0" xfId="0" applyFont="1" applyBorder="1" applyProtection="1"/>
    <xf numFmtId="49" fontId="3" fillId="0" borderId="0" xfId="0" applyNumberFormat="1" applyFont="1" applyBorder="1" applyProtection="1"/>
    <xf numFmtId="0" fontId="3" fillId="0" borderId="0" xfId="0" applyFont="1" applyBorder="1" applyAlignment="1" applyProtection="1">
      <alignment horizontal="right"/>
    </xf>
    <xf numFmtId="0" fontId="7" fillId="0" borderId="0" xfId="0" applyFont="1" applyBorder="1" applyProtection="1"/>
    <xf numFmtId="0" fontId="3" fillId="0" borderId="0" xfId="0" applyFont="1" applyFill="1" applyProtection="1">
      <protection locked="0"/>
    </xf>
    <xf numFmtId="0" fontId="8" fillId="0" borderId="0" xfId="0" applyFont="1" applyFill="1" applyProtection="1"/>
    <xf numFmtId="0" fontId="0" fillId="0" borderId="0" xfId="0" applyProtection="1"/>
    <xf numFmtId="0" fontId="1" fillId="0" borderId="0" xfId="0" applyFont="1" applyProtection="1"/>
    <xf numFmtId="0" fontId="9" fillId="0" borderId="0" xfId="0" applyFont="1" applyFill="1" applyProtection="1"/>
    <xf numFmtId="0" fontId="9" fillId="0" borderId="0" xfId="0" applyFont="1" applyProtection="1"/>
    <xf numFmtId="0" fontId="3" fillId="0" borderId="1" xfId="0" applyFont="1" applyFill="1" applyBorder="1" applyAlignment="1" applyProtection="1">
      <alignment horizontal="center" vertical="top" wrapText="1"/>
    </xf>
    <xf numFmtId="0" fontId="8" fillId="0" borderId="0" xfId="0" applyFont="1" applyFill="1" applyBorder="1" applyAlignment="1" applyProtection="1">
      <alignment horizontal="center" vertical="top" wrapText="1"/>
    </xf>
    <xf numFmtId="0" fontId="3" fillId="0" borderId="0" xfId="0" applyFont="1" applyFill="1" applyAlignment="1" applyProtection="1">
      <alignment horizontal="left"/>
    </xf>
    <xf numFmtId="0" fontId="8" fillId="0" borderId="0" xfId="0" applyFont="1" applyFill="1" applyBorder="1" applyAlignment="1" applyProtection="1">
      <alignment horizontal="left"/>
    </xf>
    <xf numFmtId="0" fontId="3" fillId="0" borderId="0" xfId="0" applyFont="1" applyFill="1" applyBorder="1" applyProtection="1"/>
    <xf numFmtId="0" fontId="6" fillId="0" borderId="0" xfId="0" applyFont="1" applyFill="1" applyBorder="1" applyAlignment="1" applyProtection="1">
      <alignment horizontal="left"/>
    </xf>
    <xf numFmtId="0" fontId="3" fillId="0" borderId="2" xfId="0" applyFont="1" applyFill="1" applyBorder="1" applyProtection="1"/>
    <xf numFmtId="0" fontId="3" fillId="0" borderId="2" xfId="0" applyFont="1" applyBorder="1" applyProtection="1"/>
    <xf numFmtId="0" fontId="3" fillId="0" borderId="2" xfId="0" applyFont="1" applyFill="1" applyBorder="1" applyAlignment="1" applyProtection="1">
      <alignment horizontal="center"/>
    </xf>
    <xf numFmtId="49" fontId="3" fillId="0" borderId="2" xfId="0" applyNumberFormat="1" applyFont="1" applyFill="1" applyBorder="1" applyAlignment="1" applyProtection="1">
      <alignment horizontal="center"/>
    </xf>
    <xf numFmtId="0" fontId="9" fillId="0" borderId="0" xfId="0" applyFont="1" applyFill="1" applyBorder="1" applyProtection="1"/>
    <xf numFmtId="164" fontId="11" fillId="0" borderId="0" xfId="0" applyNumberFormat="1" applyFont="1" applyFill="1" applyBorder="1" applyAlignment="1" applyProtection="1">
      <alignment horizontal="center" wrapText="1"/>
    </xf>
    <xf numFmtId="0" fontId="9" fillId="0" borderId="0" xfId="0" applyFont="1" applyBorder="1" applyProtection="1"/>
    <xf numFmtId="49" fontId="3" fillId="0" borderId="2" xfId="0" applyNumberFormat="1" applyFont="1" applyFill="1" applyBorder="1" applyAlignment="1" applyProtection="1">
      <alignment horizontal="center" vertical="top" wrapText="1"/>
      <protection locked="0"/>
    </xf>
    <xf numFmtId="0" fontId="8" fillId="0" borderId="0" xfId="0" applyFont="1" applyProtection="1"/>
    <xf numFmtId="0" fontId="9" fillId="0" borderId="0" xfId="0" applyFont="1" applyFill="1" applyAlignment="1" applyProtection="1"/>
    <xf numFmtId="0" fontId="9" fillId="0" borderId="3" xfId="0" applyFont="1" applyFill="1" applyBorder="1" applyProtection="1"/>
    <xf numFmtId="0" fontId="9" fillId="0" borderId="4" xfId="0" applyFont="1" applyBorder="1" applyProtection="1"/>
    <xf numFmtId="0" fontId="9" fillId="0" borderId="4" xfId="0" applyFont="1" applyFill="1" applyBorder="1" applyProtection="1"/>
    <xf numFmtId="0" fontId="9" fillId="0" borderId="5" xfId="0" applyFont="1" applyFill="1" applyBorder="1" applyProtection="1"/>
    <xf numFmtId="0" fontId="9" fillId="0" borderId="6" xfId="0" applyFont="1" applyFill="1" applyBorder="1" applyAlignment="1" applyProtection="1">
      <alignment horizontal="center"/>
    </xf>
    <xf numFmtId="0" fontId="9" fillId="0" borderId="6" xfId="0" applyFont="1" applyFill="1" applyBorder="1" applyProtection="1"/>
    <xf numFmtId="0" fontId="15" fillId="0" borderId="0" xfId="0" applyFont="1" applyFill="1" applyBorder="1" applyAlignment="1" applyProtection="1">
      <alignment horizontal="left"/>
    </xf>
    <xf numFmtId="0" fontId="10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</xf>
    <xf numFmtId="0" fontId="9" fillId="0" borderId="2" xfId="0" applyFont="1" applyFill="1" applyBorder="1" applyProtection="1"/>
    <xf numFmtId="0" fontId="16" fillId="0" borderId="6" xfId="0" applyFont="1" applyFill="1" applyBorder="1" applyProtection="1">
      <protection locked="0"/>
    </xf>
    <xf numFmtId="0" fontId="9" fillId="0" borderId="0" xfId="0" applyFont="1" applyFill="1" applyBorder="1" applyAlignment="1" applyProtection="1">
      <alignment horizontal="center"/>
    </xf>
    <xf numFmtId="49" fontId="9" fillId="0" borderId="2" xfId="0" applyNumberFormat="1" applyFont="1" applyFill="1" applyBorder="1" applyAlignment="1" applyProtection="1">
      <alignment horizontal="center"/>
      <protection locked="0"/>
    </xf>
    <xf numFmtId="0" fontId="9" fillId="0" borderId="7" xfId="0" applyFont="1" applyFill="1" applyBorder="1" applyProtection="1"/>
    <xf numFmtId="0" fontId="10" fillId="0" borderId="8" xfId="0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vertical="top"/>
    </xf>
    <xf numFmtId="0" fontId="1" fillId="0" borderId="0" xfId="0" applyFont="1" applyAlignment="1" applyProtection="1">
      <alignment vertical="top"/>
    </xf>
    <xf numFmtId="0" fontId="0" fillId="0" borderId="0" xfId="0" applyBorder="1" applyProtection="1">
      <protection locked="0"/>
    </xf>
    <xf numFmtId="0" fontId="9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center"/>
    </xf>
    <xf numFmtId="0" fontId="6" fillId="0" borderId="0" xfId="0" applyFont="1" applyFill="1" applyBorder="1" applyProtection="1"/>
    <xf numFmtId="0" fontId="3" fillId="0" borderId="0" xfId="0" applyFont="1" applyBorder="1" applyProtection="1">
      <protection locked="0"/>
    </xf>
    <xf numFmtId="0" fontId="3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right"/>
    </xf>
    <xf numFmtId="49" fontId="6" fillId="0" borderId="0" xfId="0" applyNumberFormat="1" applyFont="1" applyAlignment="1" applyProtection="1">
      <alignment horizontal="center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49" fontId="3" fillId="0" borderId="11" xfId="0" applyNumberFormat="1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shrinkToFit="1"/>
    </xf>
    <xf numFmtId="49" fontId="10" fillId="0" borderId="11" xfId="0" applyNumberFormat="1" applyFont="1" applyBorder="1" applyAlignment="1" applyProtection="1">
      <alignment horizontal="center"/>
    </xf>
    <xf numFmtId="1" fontId="6" fillId="2" borderId="9" xfId="0" applyNumberFormat="1" applyFont="1" applyFill="1" applyBorder="1" applyAlignment="1" applyProtection="1">
      <protection locked="0"/>
    </xf>
    <xf numFmtId="0" fontId="6" fillId="0" borderId="9" xfId="0" applyFont="1" applyBorder="1" applyAlignment="1" applyProtection="1">
      <alignment horizontal="right"/>
    </xf>
    <xf numFmtId="0" fontId="3" fillId="0" borderId="0" xfId="0" applyFont="1" applyBorder="1" applyAlignment="1" applyProtection="1">
      <alignment shrinkToFit="1"/>
    </xf>
    <xf numFmtId="49" fontId="9" fillId="0" borderId="11" xfId="0" applyNumberFormat="1" applyFont="1" applyBorder="1" applyAlignment="1" applyProtection="1">
      <alignment horizontal="center"/>
    </xf>
    <xf numFmtId="1" fontId="4" fillId="2" borderId="9" xfId="0" applyNumberFormat="1" applyFont="1" applyFill="1" applyBorder="1" applyAlignment="1" applyProtection="1">
      <protection locked="0"/>
    </xf>
    <xf numFmtId="49" fontId="9" fillId="0" borderId="11" xfId="0" applyNumberFormat="1" applyFont="1" applyBorder="1" applyAlignment="1" applyProtection="1">
      <alignment horizontal="center" vertical="center"/>
    </xf>
    <xf numFmtId="49" fontId="6" fillId="0" borderId="11" xfId="0" applyNumberFormat="1" applyFont="1" applyBorder="1" applyAlignment="1" applyProtection="1">
      <alignment horizontal="center"/>
    </xf>
    <xf numFmtId="1" fontId="19" fillId="0" borderId="9" xfId="0" applyNumberFormat="1" applyFont="1" applyFill="1" applyBorder="1" applyAlignment="1" applyProtection="1">
      <alignment horizontal="right"/>
    </xf>
    <xf numFmtId="0" fontId="4" fillId="0" borderId="9" xfId="0" applyNumberFormat="1" applyFont="1" applyFill="1" applyBorder="1" applyAlignment="1" applyProtection="1">
      <alignment horizontal="right"/>
    </xf>
    <xf numFmtId="1" fontId="3" fillId="0" borderId="9" xfId="0" applyNumberFormat="1" applyFont="1" applyFill="1" applyBorder="1" applyAlignment="1" applyProtection="1">
      <alignment horizontal="right"/>
    </xf>
    <xf numFmtId="1" fontId="3" fillId="0" borderId="10" xfId="0" applyNumberFormat="1" applyFont="1" applyFill="1" applyBorder="1" applyAlignment="1" applyProtection="1">
      <alignment horizontal="right"/>
    </xf>
    <xf numFmtId="49" fontId="3" fillId="0" borderId="11" xfId="0" applyNumberFormat="1" applyFont="1" applyBorder="1" applyAlignment="1" applyProtection="1">
      <alignment horizontal="center"/>
    </xf>
    <xf numFmtId="1" fontId="3" fillId="2" borderId="9" xfId="0" applyNumberFormat="1" applyFont="1" applyFill="1" applyBorder="1" applyAlignment="1" applyProtection="1">
      <protection locked="0"/>
    </xf>
    <xf numFmtId="1" fontId="6" fillId="0" borderId="9" xfId="0" applyNumberFormat="1" applyFont="1" applyBorder="1" applyAlignment="1" applyProtection="1">
      <alignment horizontal="right"/>
    </xf>
    <xf numFmtId="0" fontId="6" fillId="0" borderId="0" xfId="0" applyFont="1" applyAlignment="1" applyProtection="1">
      <alignment shrinkToFit="1"/>
    </xf>
    <xf numFmtId="49" fontId="10" fillId="0" borderId="12" xfId="0" applyNumberFormat="1" applyFont="1" applyBorder="1" applyAlignment="1" applyProtection="1">
      <alignment horizontal="center"/>
    </xf>
    <xf numFmtId="1" fontId="6" fillId="0" borderId="13" xfId="0" applyNumberFormat="1" applyFont="1" applyFill="1" applyBorder="1" applyAlignment="1" applyProtection="1">
      <alignment horizontal="right"/>
    </xf>
    <xf numFmtId="0" fontId="6" fillId="0" borderId="0" xfId="0" applyFont="1" applyBorder="1" applyAlignment="1" applyProtection="1">
      <alignment horizontal="left" vertical="center"/>
    </xf>
    <xf numFmtId="0" fontId="0" fillId="0" borderId="0" xfId="0" applyBorder="1" applyAlignment="1" applyProtection="1">
      <alignment horizontal="left" vertical="center"/>
    </xf>
    <xf numFmtId="49" fontId="3" fillId="0" borderId="0" xfId="0" applyNumberFormat="1" applyFont="1" applyBorder="1" applyAlignment="1" applyProtection="1">
      <alignment horizontal="center"/>
    </xf>
    <xf numFmtId="1" fontId="4" fillId="0" borderId="9" xfId="0" applyNumberFormat="1" applyFont="1" applyFill="1" applyBorder="1" applyAlignment="1" applyProtection="1">
      <alignment horizontal="right"/>
    </xf>
    <xf numFmtId="0" fontId="9" fillId="0" borderId="11" xfId="0" applyNumberFormat="1" applyFont="1" applyBorder="1" applyAlignment="1" applyProtection="1">
      <alignment horizontal="center"/>
    </xf>
    <xf numFmtId="1" fontId="19" fillId="0" borderId="13" xfId="0" applyNumberFormat="1" applyFont="1" applyFill="1" applyBorder="1" applyAlignment="1" applyProtection="1">
      <alignment horizontal="right"/>
    </xf>
    <xf numFmtId="0" fontId="22" fillId="0" borderId="0" xfId="0" applyFont="1" applyBorder="1" applyAlignment="1" applyProtection="1">
      <alignment horizontal="justify"/>
    </xf>
    <xf numFmtId="0" fontId="0" fillId="0" borderId="0" xfId="0" applyBorder="1" applyAlignment="1" applyProtection="1">
      <alignment horizontal="justify"/>
    </xf>
    <xf numFmtId="0" fontId="3" fillId="0" borderId="9" xfId="0" applyFont="1" applyBorder="1" applyAlignment="1" applyProtection="1">
      <alignment horizontal="center" vertical="top" wrapText="1"/>
    </xf>
    <xf numFmtId="1" fontId="10" fillId="2" borderId="9" xfId="0" applyNumberFormat="1" applyFont="1" applyFill="1" applyBorder="1" applyAlignment="1" applyProtection="1">
      <protection locked="0"/>
    </xf>
    <xf numFmtId="1" fontId="23" fillId="2" borderId="9" xfId="0" applyNumberFormat="1" applyFont="1" applyFill="1" applyBorder="1" applyAlignment="1" applyProtection="1">
      <protection locked="0"/>
    </xf>
    <xf numFmtId="1" fontId="23" fillId="0" borderId="9" xfId="0" applyNumberFormat="1" applyFont="1" applyFill="1" applyBorder="1" applyAlignment="1" applyProtection="1">
      <alignment horizontal="right"/>
    </xf>
    <xf numFmtId="1" fontId="10" fillId="0" borderId="9" xfId="0" applyNumberFormat="1" applyFont="1" applyBorder="1" applyAlignment="1" applyProtection="1">
      <alignment horizontal="right"/>
    </xf>
    <xf numFmtId="0" fontId="6" fillId="0" borderId="9" xfId="0" applyNumberFormat="1" applyFont="1" applyBorder="1" applyAlignment="1" applyProtection="1">
      <alignment horizontal="right"/>
    </xf>
    <xf numFmtId="1" fontId="9" fillId="0" borderId="9" xfId="0" applyNumberFormat="1" applyFont="1" applyFill="1" applyBorder="1" applyAlignment="1" applyProtection="1">
      <alignment horizontal="right"/>
    </xf>
    <xf numFmtId="1" fontId="9" fillId="2" borderId="9" xfId="0" applyNumberFormat="1" applyFont="1" applyFill="1" applyBorder="1" applyAlignment="1" applyProtection="1">
      <protection locked="0"/>
    </xf>
    <xf numFmtId="1" fontId="11" fillId="2" borderId="9" xfId="0" applyNumberFormat="1" applyFont="1" applyFill="1" applyBorder="1" applyAlignment="1" applyProtection="1">
      <protection locked="0"/>
    </xf>
    <xf numFmtId="49" fontId="3" fillId="0" borderId="12" xfId="0" applyNumberFormat="1" applyFont="1" applyBorder="1" applyAlignment="1" applyProtection="1">
      <alignment horizontal="center"/>
    </xf>
    <xf numFmtId="1" fontId="11" fillId="2" borderId="13" xfId="0" applyNumberFormat="1" applyFont="1" applyFill="1" applyBorder="1" applyAlignment="1" applyProtection="1">
      <protection locked="0"/>
    </xf>
    <xf numFmtId="49" fontId="10" fillId="0" borderId="0" xfId="0" applyNumberFormat="1" applyFont="1" applyBorder="1" applyAlignment="1" applyProtection="1">
      <alignment horizontal="center"/>
    </xf>
    <xf numFmtId="0" fontId="24" fillId="0" borderId="0" xfId="0" applyFont="1" applyBorder="1" applyProtection="1"/>
    <xf numFmtId="0" fontId="9" fillId="0" borderId="9" xfId="0" applyNumberFormat="1" applyFont="1" applyFill="1" applyBorder="1" applyAlignment="1" applyProtection="1">
      <alignment horizontal="right"/>
    </xf>
    <xf numFmtId="1" fontId="6" fillId="0" borderId="9" xfId="0" applyNumberFormat="1" applyFont="1" applyFill="1" applyBorder="1" applyAlignment="1" applyProtection="1">
      <alignment horizontal="right"/>
    </xf>
    <xf numFmtId="49" fontId="6" fillId="0" borderId="12" xfId="0" applyNumberFormat="1" applyFont="1" applyBorder="1" applyAlignment="1" applyProtection="1">
      <alignment horizont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right" vertical="center"/>
    </xf>
    <xf numFmtId="0" fontId="7" fillId="0" borderId="0" xfId="0" applyFont="1" applyProtection="1"/>
    <xf numFmtId="0" fontId="3" fillId="0" borderId="0" xfId="0" applyFont="1" applyAlignment="1" applyProtection="1">
      <alignment horizontal="right" vertical="center"/>
    </xf>
    <xf numFmtId="0" fontId="25" fillId="0" borderId="0" xfId="0" applyFont="1" applyFill="1" applyBorder="1" applyAlignment="1" applyProtection="1">
      <alignment horizontal="center" vertical="top"/>
      <protection locked="0"/>
    </xf>
    <xf numFmtId="0" fontId="0" fillId="0" borderId="0" xfId="0" applyBorder="1" applyAlignment="1" applyProtection="1">
      <alignment shrinkToFit="1"/>
    </xf>
    <xf numFmtId="0" fontId="0" fillId="0" borderId="0" xfId="0" applyFont="1" applyBorder="1" applyProtection="1">
      <protection locked="0"/>
    </xf>
    <xf numFmtId="0" fontId="3" fillId="0" borderId="14" xfId="0" applyFont="1" applyFill="1" applyBorder="1" applyAlignment="1" applyProtection="1">
      <alignment horizontal="center" vertical="top" wrapText="1"/>
    </xf>
    <xf numFmtId="0" fontId="3" fillId="0" borderId="11" xfId="0" applyFont="1" applyFill="1" applyBorder="1" applyAlignment="1" applyProtection="1">
      <alignment horizontal="center" vertical="justify" wrapText="1"/>
    </xf>
    <xf numFmtId="0" fontId="3" fillId="0" borderId="15" xfId="0" applyFont="1" applyFill="1" applyBorder="1" applyAlignment="1" applyProtection="1">
      <alignment horizontal="center" vertical="justify" wrapText="1"/>
    </xf>
    <xf numFmtId="49" fontId="3" fillId="0" borderId="11" xfId="0" applyNumberFormat="1" applyFont="1" applyFill="1" applyBorder="1" applyAlignment="1" applyProtection="1">
      <alignment horizontal="center" vertical="justify" wrapText="1"/>
    </xf>
    <xf numFmtId="1" fontId="4" fillId="2" borderId="15" xfId="0" applyNumberFormat="1" applyFont="1" applyFill="1" applyBorder="1" applyAlignment="1" applyProtection="1">
      <alignment horizontal="right"/>
      <protection locked="0"/>
    </xf>
    <xf numFmtId="49" fontId="3" fillId="0" borderId="12" xfId="0" applyNumberFormat="1" applyFont="1" applyFill="1" applyBorder="1" applyAlignment="1" applyProtection="1">
      <alignment horizontal="center" vertical="justify" wrapText="1"/>
    </xf>
    <xf numFmtId="0" fontId="6" fillId="0" borderId="0" xfId="0" applyFont="1" applyFill="1" applyProtection="1"/>
    <xf numFmtId="49" fontId="6" fillId="0" borderId="11" xfId="0" applyNumberFormat="1" applyFont="1" applyFill="1" applyBorder="1" applyAlignment="1" applyProtection="1">
      <alignment horizontal="center" vertical="justify" wrapText="1"/>
    </xf>
    <xf numFmtId="1" fontId="6" fillId="0" borderId="15" xfId="0" applyNumberFormat="1" applyFont="1" applyFill="1" applyBorder="1" applyAlignment="1" applyProtection="1">
      <alignment horizontal="right"/>
    </xf>
    <xf numFmtId="1" fontId="4" fillId="2" borderId="15" xfId="0" applyNumberFormat="1" applyFont="1" applyFill="1" applyBorder="1" applyAlignment="1" applyProtection="1">
      <alignment horizontal="right" wrapText="1"/>
      <protection locked="0"/>
    </xf>
    <xf numFmtId="1" fontId="4" fillId="2" borderId="16" xfId="0" applyNumberFormat="1" applyFont="1" applyFill="1" applyBorder="1" applyAlignment="1" applyProtection="1">
      <alignment horizontal="right"/>
      <protection locked="0"/>
    </xf>
    <xf numFmtId="49" fontId="6" fillId="0" borderId="11" xfId="0" applyNumberFormat="1" applyFont="1" applyFill="1" applyBorder="1" applyAlignment="1" applyProtection="1">
      <alignment horizontal="center" wrapText="1"/>
    </xf>
    <xf numFmtId="49" fontId="3" fillId="0" borderId="11" xfId="0" applyNumberFormat="1" applyFont="1" applyFill="1" applyBorder="1" applyAlignment="1" applyProtection="1">
      <alignment horizontal="center" wrapText="1"/>
    </xf>
    <xf numFmtId="49" fontId="3" fillId="0" borderId="15" xfId="0" applyNumberFormat="1" applyFont="1" applyFill="1" applyBorder="1" applyAlignment="1" applyProtection="1">
      <alignment vertical="center" wrapText="1"/>
    </xf>
    <xf numFmtId="49" fontId="3" fillId="0" borderId="12" xfId="0" applyNumberFormat="1" applyFont="1" applyFill="1" applyBorder="1" applyAlignment="1" applyProtection="1">
      <alignment horizontal="center" wrapText="1"/>
    </xf>
    <xf numFmtId="0" fontId="24" fillId="0" borderId="0" xfId="0" applyFont="1" applyBorder="1" applyAlignment="1" applyProtection="1">
      <alignment horizontal="left" vertical="top"/>
      <protection locked="0"/>
    </xf>
    <xf numFmtId="0" fontId="24" fillId="0" borderId="0" xfId="0" applyFont="1" applyFill="1" applyBorder="1" applyAlignment="1" applyProtection="1">
      <alignment horizontal="left" vertical="top"/>
      <protection locked="0"/>
    </xf>
    <xf numFmtId="0" fontId="6" fillId="0" borderId="0" xfId="0" applyNumberFormat="1" applyFont="1" applyFill="1" applyAlignment="1" applyProtection="1"/>
    <xf numFmtId="0" fontId="3" fillId="0" borderId="0" xfId="0" applyNumberFormat="1" applyFont="1" applyFill="1" applyProtection="1"/>
    <xf numFmtId="49" fontId="9" fillId="0" borderId="11" xfId="0" applyNumberFormat="1" applyFont="1" applyFill="1" applyBorder="1" applyAlignment="1" applyProtection="1">
      <alignment horizontal="center" vertical="justify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Alignment="1" applyProtection="1">
      <alignment shrinkToFit="1"/>
    </xf>
    <xf numFmtId="0" fontId="6" fillId="0" borderId="0" xfId="0" applyFont="1" applyFill="1" applyBorder="1" applyAlignment="1" applyProtection="1">
      <alignment horizontal="center"/>
    </xf>
    <xf numFmtId="1" fontId="6" fillId="0" borderId="0" xfId="0" applyNumberFormat="1" applyFont="1" applyFill="1" applyBorder="1" applyAlignment="1" applyProtection="1">
      <alignment horizontal="right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right"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Protection="1"/>
    <xf numFmtId="0" fontId="1" fillId="0" borderId="0" xfId="0" applyFont="1" applyAlignment="1">
      <alignment horizontal="center"/>
    </xf>
    <xf numFmtId="0" fontId="1" fillId="0" borderId="0" xfId="0" applyFont="1" applyFill="1" applyBorder="1" applyAlignment="1" applyProtection="1">
      <alignment horizontal="right" vertical="center"/>
    </xf>
    <xf numFmtId="0" fontId="1" fillId="0" borderId="2" xfId="0" applyFont="1" applyBorder="1" applyAlignment="1" applyProtection="1">
      <alignment horizontal="center" vertical="center"/>
    </xf>
    <xf numFmtId="0" fontId="17" fillId="0" borderId="0" xfId="0" applyFont="1" applyBorder="1" applyProtection="1"/>
    <xf numFmtId="0" fontId="17" fillId="0" borderId="0" xfId="0" applyFont="1" applyAlignment="1" applyProtection="1">
      <alignment horizontal="center" vertical="center"/>
    </xf>
    <xf numFmtId="0" fontId="17" fillId="0" borderId="0" xfId="0" applyFont="1" applyProtection="1"/>
    <xf numFmtId="0" fontId="7" fillId="0" borderId="0" xfId="0" applyFont="1" applyAlignment="1" applyProtection="1">
      <alignment horizontal="left"/>
    </xf>
    <xf numFmtId="0" fontId="20" fillId="0" borderId="0" xfId="0" applyFont="1" applyProtection="1"/>
    <xf numFmtId="0" fontId="3" fillId="0" borderId="0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wrapText="1"/>
    </xf>
    <xf numFmtId="49" fontId="9" fillId="0" borderId="11" xfId="0" applyNumberFormat="1" applyFont="1" applyFill="1" applyBorder="1" applyAlignment="1" applyProtection="1">
      <alignment horizontal="center" wrapText="1"/>
    </xf>
    <xf numFmtId="49" fontId="9" fillId="0" borderId="9" xfId="0" applyNumberFormat="1" applyFont="1" applyFill="1" applyBorder="1" applyAlignment="1" applyProtection="1">
      <alignment horizontal="center" wrapText="1"/>
    </xf>
    <xf numFmtId="49" fontId="9" fillId="0" borderId="10" xfId="0" applyNumberFormat="1" applyFont="1" applyFill="1" applyBorder="1" applyAlignment="1" applyProtection="1">
      <alignment horizontal="center" wrapText="1"/>
    </xf>
    <xf numFmtId="49" fontId="6" fillId="0" borderId="11" xfId="0" applyNumberFormat="1" applyFont="1" applyFill="1" applyBorder="1" applyAlignment="1" applyProtection="1">
      <alignment wrapText="1"/>
    </xf>
    <xf numFmtId="49" fontId="6" fillId="0" borderId="9" xfId="0" applyNumberFormat="1" applyFont="1" applyFill="1" applyBorder="1" applyAlignment="1" applyProtection="1">
      <alignment wrapText="1"/>
    </xf>
    <xf numFmtId="49" fontId="6" fillId="0" borderId="10" xfId="0" applyNumberFormat="1" applyFont="1" applyFill="1" applyBorder="1" applyAlignment="1" applyProtection="1">
      <alignment wrapText="1"/>
    </xf>
    <xf numFmtId="1" fontId="4" fillId="2" borderId="9" xfId="0" applyNumberFormat="1" applyFont="1" applyFill="1" applyBorder="1" applyAlignment="1" applyProtection="1">
      <alignment horizontal="right"/>
      <protection locked="0"/>
    </xf>
    <xf numFmtId="1" fontId="4" fillId="2" borderId="10" xfId="0" applyNumberFormat="1" applyFont="1" applyFill="1" applyBorder="1" applyAlignment="1" applyProtection="1">
      <alignment horizontal="right"/>
      <protection locked="0"/>
    </xf>
    <xf numFmtId="1" fontId="6" fillId="0" borderId="9" xfId="0" applyNumberFormat="1" applyFont="1" applyFill="1" applyBorder="1" applyAlignment="1" applyProtection="1"/>
    <xf numFmtId="1" fontId="6" fillId="0" borderId="10" xfId="0" applyNumberFormat="1" applyFont="1" applyFill="1" applyBorder="1" applyAlignment="1" applyProtection="1"/>
    <xf numFmtId="49" fontId="6" fillId="0" borderId="12" xfId="0" applyNumberFormat="1" applyFont="1" applyFill="1" applyBorder="1" applyAlignment="1" applyProtection="1">
      <alignment horizontal="center" wrapText="1"/>
    </xf>
    <xf numFmtId="49" fontId="6" fillId="0" borderId="0" xfId="0" applyNumberFormat="1" applyFont="1" applyFill="1" applyBorder="1" applyAlignment="1" applyProtection="1">
      <alignment horizontal="left" wrapText="1"/>
    </xf>
    <xf numFmtId="49" fontId="6" fillId="0" borderId="0" xfId="0" applyNumberFormat="1" applyFont="1" applyFill="1" applyBorder="1" applyAlignment="1" applyProtection="1">
      <alignment horizontal="center" wrapText="1"/>
    </xf>
    <xf numFmtId="0" fontId="0" fillId="0" borderId="0" xfId="0" applyFont="1" applyFill="1" applyBorder="1" applyAlignment="1" applyProtection="1">
      <alignment horizontal="left" vertical="top"/>
      <protection locked="0"/>
    </xf>
    <xf numFmtId="0" fontId="0" fillId="0" borderId="0" xfId="0" applyFont="1" applyBorder="1" applyAlignment="1" applyProtection="1">
      <alignment horizontal="left" vertical="top"/>
      <protection locked="0"/>
    </xf>
    <xf numFmtId="0" fontId="6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right"/>
    </xf>
    <xf numFmtId="0" fontId="24" fillId="0" borderId="2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right"/>
    </xf>
    <xf numFmtId="0" fontId="3" fillId="0" borderId="10" xfId="0" applyFont="1" applyFill="1" applyBorder="1" applyAlignment="1" applyProtection="1">
      <alignment horizontal="right"/>
    </xf>
    <xf numFmtId="1" fontId="4" fillId="2" borderId="2" xfId="0" applyNumberFormat="1" applyFont="1" applyFill="1" applyBorder="1" applyAlignment="1" applyProtection="1">
      <alignment horizontal="right"/>
      <protection locked="0"/>
    </xf>
    <xf numFmtId="1" fontId="3" fillId="0" borderId="2" xfId="0" applyNumberFormat="1" applyFont="1" applyFill="1" applyBorder="1" applyAlignment="1" applyProtection="1">
      <alignment horizontal="right"/>
    </xf>
    <xf numFmtId="0" fontId="4" fillId="0" borderId="2" xfId="0" applyNumberFormat="1" applyFont="1" applyFill="1" applyBorder="1" applyAlignment="1" applyProtection="1">
      <alignment horizontal="right"/>
    </xf>
    <xf numFmtId="0" fontId="3" fillId="0" borderId="2" xfId="0" applyNumberFormat="1" applyFont="1" applyFill="1" applyBorder="1" applyAlignment="1" applyProtection="1">
      <alignment horizontal="right"/>
    </xf>
    <xf numFmtId="0" fontId="3" fillId="0" borderId="10" xfId="0" applyNumberFormat="1" applyFont="1" applyFill="1" applyBorder="1" applyAlignment="1" applyProtection="1">
      <alignment horizontal="right"/>
    </xf>
    <xf numFmtId="0" fontId="3" fillId="0" borderId="0" xfId="0" applyFont="1" applyFill="1" applyAlignment="1" applyProtection="1">
      <alignment horizontal="right"/>
    </xf>
    <xf numFmtId="0" fontId="24" fillId="0" borderId="0" xfId="0" applyFont="1" applyFill="1" applyProtection="1"/>
    <xf numFmtId="49" fontId="29" fillId="0" borderId="0" xfId="0" applyNumberFormat="1" applyFont="1" applyFill="1" applyBorder="1" applyAlignment="1" applyProtection="1">
      <alignment horizontal="center"/>
    </xf>
    <xf numFmtId="0" fontId="1" fillId="0" borderId="0" xfId="0" applyFont="1" applyFill="1" applyProtection="1"/>
    <xf numFmtId="0" fontId="30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center"/>
    </xf>
    <xf numFmtId="0" fontId="30" fillId="0" borderId="0" xfId="0" applyFont="1" applyFill="1" applyBorder="1" applyAlignment="1" applyProtection="1"/>
    <xf numFmtId="0" fontId="1" fillId="0" borderId="0" xfId="0" applyFont="1" applyFill="1" applyBorder="1" applyAlignment="1" applyProtection="1">
      <alignment wrapText="1"/>
    </xf>
    <xf numFmtId="0" fontId="3" fillId="0" borderId="0" xfId="0" applyFont="1" applyFill="1" applyBorder="1" applyAlignment="1" applyProtection="1">
      <alignment horizontal="center" vertical="top" wrapText="1"/>
    </xf>
    <xf numFmtId="0" fontId="3" fillId="0" borderId="0" xfId="0" applyFont="1" applyBorder="1" applyAlignment="1" applyProtection="1"/>
    <xf numFmtId="0" fontId="0" fillId="0" borderId="2" xfId="0" applyBorder="1" applyAlignment="1" applyProtection="1">
      <alignment horizontal="center" vertical="center"/>
    </xf>
    <xf numFmtId="1" fontId="33" fillId="2" borderId="2" xfId="0" applyNumberFormat="1" applyFont="1" applyFill="1" applyBorder="1" applyAlignment="1" applyProtection="1">
      <alignment horizontal="right" vertical="center"/>
      <protection locked="0"/>
    </xf>
    <xf numFmtId="1" fontId="0" fillId="0" borderId="2" xfId="0" applyNumberFormat="1" applyBorder="1" applyAlignment="1" applyProtection="1">
      <alignment vertical="center"/>
    </xf>
    <xf numFmtId="0" fontId="0" fillId="0" borderId="2" xfId="0" applyBorder="1" applyAlignment="1" applyProtection="1">
      <alignment horizontal="center" vertical="top"/>
    </xf>
    <xf numFmtId="1" fontId="33" fillId="2" borderId="2" xfId="0" applyNumberFormat="1" applyFont="1" applyFill="1" applyBorder="1" applyAlignment="1" applyProtection="1">
      <alignment vertical="center"/>
      <protection locked="0"/>
    </xf>
    <xf numFmtId="1" fontId="33" fillId="2" borderId="17" xfId="0" applyNumberFormat="1" applyFont="1" applyFill="1" applyBorder="1" applyAlignment="1" applyProtection="1">
      <alignment horizontal="right" vertical="center"/>
      <protection locked="0"/>
    </xf>
    <xf numFmtId="49" fontId="9" fillId="0" borderId="14" xfId="0" applyNumberFormat="1" applyFont="1" applyBorder="1" applyAlignment="1" applyProtection="1">
      <alignment horizontal="center" vertical="center" wrapText="1"/>
    </xf>
    <xf numFmtId="1" fontId="33" fillId="2" borderId="9" xfId="0" applyNumberFormat="1" applyFont="1" applyFill="1" applyBorder="1" applyAlignment="1" applyProtection="1">
      <alignment horizontal="right" vertical="center"/>
      <protection locked="0"/>
    </xf>
    <xf numFmtId="49" fontId="9" fillId="0" borderId="12" xfId="0" applyNumberFormat="1" applyFont="1" applyBorder="1" applyAlignment="1" applyProtection="1">
      <alignment horizontal="center" vertical="center"/>
    </xf>
    <xf numFmtId="1" fontId="33" fillId="2" borderId="13" xfId="0" applyNumberFormat="1" applyFont="1" applyFill="1" applyBorder="1" applyAlignment="1" applyProtection="1">
      <alignment horizontal="right" vertical="center"/>
      <protection locked="0"/>
    </xf>
    <xf numFmtId="0" fontId="9" fillId="0" borderId="0" xfId="0" applyFont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0" fillId="0" borderId="18" xfId="0" applyBorder="1" applyAlignment="1" applyProtection="1">
      <alignment horizontal="center"/>
    </xf>
    <xf numFmtId="49" fontId="32" fillId="0" borderId="11" xfId="0" applyNumberFormat="1" applyFont="1" applyBorder="1" applyAlignment="1" applyProtection="1">
      <alignment horizontal="center" vertical="center"/>
    </xf>
    <xf numFmtId="1" fontId="32" fillId="0" borderId="9" xfId="0" applyNumberFormat="1" applyFont="1" applyBorder="1" applyAlignment="1" applyProtection="1">
      <alignment horizontal="right" vertical="center"/>
    </xf>
    <xf numFmtId="1" fontId="32" fillId="0" borderId="2" xfId="0" applyNumberFormat="1" applyFont="1" applyBorder="1" applyAlignment="1" applyProtection="1">
      <alignment horizontal="right" vertical="center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vertical="top"/>
    </xf>
    <xf numFmtId="0" fontId="9" fillId="0" borderId="0" xfId="0" applyFont="1" applyBorder="1" applyAlignment="1" applyProtection="1">
      <alignment horizontal="left" vertical="top"/>
    </xf>
    <xf numFmtId="0" fontId="9" fillId="0" borderId="0" xfId="0" applyFont="1" applyFill="1" applyBorder="1" applyAlignment="1" applyProtection="1">
      <alignment vertical="top" wrapText="1"/>
    </xf>
    <xf numFmtId="0" fontId="9" fillId="0" borderId="0" xfId="0" applyFont="1"/>
    <xf numFmtId="0" fontId="0" fillId="0" borderId="0" xfId="0" applyBorder="1" applyProtection="1"/>
    <xf numFmtId="49" fontId="0" fillId="0" borderId="0" xfId="0" applyNumberFormat="1" applyBorder="1" applyProtection="1"/>
    <xf numFmtId="49" fontId="1" fillId="0" borderId="0" xfId="0" applyNumberFormat="1" applyFont="1" applyBorder="1" applyProtection="1"/>
    <xf numFmtId="1" fontId="3" fillId="0" borderId="0" xfId="0" applyNumberFormat="1" applyFont="1" applyBorder="1" applyProtection="1"/>
    <xf numFmtId="49" fontId="3" fillId="0" borderId="11" xfId="0" applyNumberFormat="1" applyFont="1" applyFill="1" applyBorder="1" applyAlignment="1" applyProtection="1">
      <alignment horizontal="center" vertical="center" wrapText="1"/>
    </xf>
    <xf numFmtId="0" fontId="21" fillId="0" borderId="0" xfId="0" applyFont="1" applyBorder="1" applyAlignment="1" applyProtection="1">
      <alignment horizontal="center"/>
    </xf>
    <xf numFmtId="0" fontId="0" fillId="0" borderId="0" xfId="0" applyBorder="1" applyAlignment="1" applyProtection="1"/>
    <xf numFmtId="0" fontId="0" fillId="0" borderId="0" xfId="0" applyBorder="1"/>
    <xf numFmtId="0" fontId="2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</xf>
    <xf numFmtId="0" fontId="13" fillId="0" borderId="0" xfId="0" applyFont="1" applyAlignment="1" applyProtection="1">
      <alignment shrinkToFit="1"/>
    </xf>
    <xf numFmtId="0" fontId="13" fillId="0" borderId="0" xfId="0" applyFont="1" applyProtection="1"/>
    <xf numFmtId="49" fontId="13" fillId="0" borderId="0" xfId="0" applyNumberFormat="1" applyFont="1" applyProtection="1"/>
    <xf numFmtId="0" fontId="13" fillId="0" borderId="0" xfId="0" applyFont="1"/>
    <xf numFmtId="0" fontId="5" fillId="0" borderId="0" xfId="0" applyFont="1" applyBorder="1" applyAlignment="1" applyProtection="1">
      <alignment horizontal="left"/>
    </xf>
    <xf numFmtId="0" fontId="5" fillId="0" borderId="0" xfId="0" applyNumberFormat="1" applyFont="1" applyBorder="1" applyAlignment="1" applyProtection="1">
      <alignment horizontal="left"/>
    </xf>
    <xf numFmtId="49" fontId="5" fillId="0" borderId="0" xfId="0" quotePrefix="1" applyNumberFormat="1" applyFont="1" applyBorder="1" applyAlignment="1" applyProtection="1">
      <alignment horizontal="center"/>
    </xf>
    <xf numFmtId="1" fontId="5" fillId="0" borderId="0" xfId="0" applyNumberFormat="1" applyFont="1" applyFill="1" applyBorder="1" applyProtection="1"/>
    <xf numFmtId="0" fontId="13" fillId="0" borderId="0" xfId="0" applyFont="1" applyBorder="1" applyAlignment="1" applyProtection="1">
      <alignment shrinkToFit="1"/>
    </xf>
    <xf numFmtId="0" fontId="13" fillId="0" borderId="0" xfId="0" applyFont="1" applyBorder="1" applyProtection="1">
      <protection locked="0"/>
    </xf>
    <xf numFmtId="0" fontId="5" fillId="0" borderId="0" xfId="0" applyFont="1" applyFill="1" applyBorder="1" applyAlignment="1" applyProtection="1">
      <alignment horizontal="left"/>
    </xf>
    <xf numFmtId="0" fontId="13" fillId="0" borderId="0" xfId="0" applyFont="1" applyBorder="1"/>
    <xf numFmtId="49" fontId="13" fillId="0" borderId="0" xfId="0" applyNumberFormat="1" applyFont="1" applyBorder="1" applyProtection="1">
      <protection locked="0"/>
    </xf>
    <xf numFmtId="49" fontId="3" fillId="0" borderId="0" xfId="0" applyNumberFormat="1" applyFont="1" applyFill="1" applyBorder="1" applyAlignment="1" applyProtection="1">
      <alignment horizontal="left" indent="1"/>
    </xf>
    <xf numFmtId="49" fontId="3" fillId="0" borderId="0" xfId="0" applyNumberFormat="1" applyFont="1" applyFill="1" applyBorder="1" applyAlignment="1" applyProtection="1">
      <alignment horizontal="center" vertical="justify" wrapText="1"/>
    </xf>
    <xf numFmtId="1" fontId="4" fillId="0" borderId="0" xfId="0" applyNumberFormat="1" applyFont="1" applyFill="1" applyBorder="1" applyAlignment="1" applyProtection="1">
      <alignment horizontal="right"/>
      <protection locked="0"/>
    </xf>
    <xf numFmtId="0" fontId="7" fillId="0" borderId="0" xfId="0" applyFont="1" applyBorder="1" applyAlignment="1" applyProtection="1">
      <alignment horizontal="left"/>
    </xf>
    <xf numFmtId="0" fontId="0" fillId="0" borderId="0" xfId="0" applyNumberFormat="1" applyFont="1" applyFill="1" applyBorder="1" applyAlignment="1" applyProtection="1">
      <alignment horizontal="left" vertical="top"/>
      <protection locked="0"/>
    </xf>
    <xf numFmtId="0" fontId="3" fillId="0" borderId="2" xfId="0" applyFont="1" applyFill="1" applyBorder="1" applyAlignment="1" applyProtection="1">
      <alignment horizontal="center" vertical="center"/>
    </xf>
    <xf numFmtId="49" fontId="3" fillId="0" borderId="19" xfId="0" applyNumberFormat="1" applyFont="1" applyFill="1" applyBorder="1" applyAlignment="1" applyProtection="1">
      <alignment horizontal="left" indent="1"/>
    </xf>
    <xf numFmtId="49" fontId="3" fillId="0" borderId="2" xfId="0" applyNumberFormat="1" applyFont="1" applyFill="1" applyBorder="1" applyAlignment="1" applyProtection="1">
      <alignment horizontal="left" indent="1"/>
    </xf>
    <xf numFmtId="49" fontId="3" fillId="0" borderId="20" xfId="0" applyNumberFormat="1" applyFont="1" applyFill="1" applyBorder="1" applyAlignment="1" applyProtection="1">
      <alignment horizontal="left" indent="1"/>
    </xf>
    <xf numFmtId="0" fontId="0" fillId="0" borderId="0" xfId="0" applyBorder="1" applyAlignment="1">
      <alignment horizontal="center"/>
    </xf>
    <xf numFmtId="167" fontId="0" fillId="0" borderId="0" xfId="0" applyNumberFormat="1" applyBorder="1"/>
    <xf numFmtId="0" fontId="10" fillId="0" borderId="0" xfId="0" applyFont="1"/>
    <xf numFmtId="0" fontId="0" fillId="0" borderId="2" xfId="0" applyBorder="1"/>
    <xf numFmtId="0" fontId="6" fillId="0" borderId="2" xfId="0" applyFont="1" applyBorder="1" applyAlignment="1" applyProtection="1">
      <alignment horizontal="center"/>
    </xf>
    <xf numFmtId="0" fontId="0" fillId="0" borderId="21" xfId="0" applyBorder="1"/>
    <xf numFmtId="0" fontId="0" fillId="0" borderId="22" xfId="0" applyBorder="1"/>
    <xf numFmtId="0" fontId="3" fillId="0" borderId="23" xfId="0" applyFont="1" applyBorder="1" applyProtection="1"/>
    <xf numFmtId="49" fontId="3" fillId="0" borderId="24" xfId="0" applyNumberFormat="1" applyFont="1" applyBorder="1" applyProtection="1"/>
    <xf numFmtId="0" fontId="3" fillId="0" borderId="25" xfId="0" applyFont="1" applyBorder="1" applyProtection="1"/>
    <xf numFmtId="1" fontId="3" fillId="0" borderId="0" xfId="0" applyNumberFormat="1" applyFont="1" applyBorder="1" applyAlignment="1" applyProtection="1">
      <alignment horizontal="center"/>
    </xf>
    <xf numFmtId="0" fontId="9" fillId="0" borderId="26" xfId="0" applyFont="1" applyFill="1" applyBorder="1" applyProtection="1"/>
    <xf numFmtId="0" fontId="16" fillId="0" borderId="27" xfId="0" applyFont="1" applyFill="1" applyBorder="1" applyProtection="1">
      <protection locked="0"/>
    </xf>
    <xf numFmtId="49" fontId="3" fillId="0" borderId="2" xfId="0" applyNumberFormat="1" applyFont="1" applyFill="1" applyBorder="1" applyAlignment="1" applyProtection="1">
      <alignment horizontal="center" wrapText="1"/>
      <protection locked="0"/>
    </xf>
    <xf numFmtId="0" fontId="13" fillId="0" borderId="2" xfId="0" applyFont="1" applyFill="1" applyBorder="1" applyProtection="1"/>
    <xf numFmtId="0" fontId="3" fillId="0" borderId="2" xfId="0" applyNumberFormat="1" applyFont="1" applyFill="1" applyBorder="1" applyAlignment="1" applyProtection="1">
      <alignment horizontal="center" wrapText="1"/>
    </xf>
    <xf numFmtId="0" fontId="3" fillId="0" borderId="2" xfId="0" applyFont="1" applyBorder="1" applyAlignment="1" applyProtection="1">
      <alignment shrinkToFit="1"/>
    </xf>
    <xf numFmtId="1" fontId="13" fillId="0" borderId="0" xfId="0" applyNumberFormat="1" applyFont="1" applyBorder="1" applyAlignment="1" applyProtection="1">
      <alignment horizontal="center"/>
    </xf>
    <xf numFmtId="49" fontId="38" fillId="0" borderId="0" xfId="0" applyNumberFormat="1" applyFont="1" applyFill="1" applyBorder="1" applyAlignment="1" applyProtection="1">
      <alignment horizontal="left" vertical="center" wrapText="1"/>
    </xf>
    <xf numFmtId="1" fontId="1" fillId="0" borderId="2" xfId="0" applyNumberFormat="1" applyFont="1" applyBorder="1" applyAlignment="1" applyProtection="1">
      <alignment horizontal="center" vertical="center"/>
    </xf>
    <xf numFmtId="168" fontId="0" fillId="0" borderId="0" xfId="0" applyNumberFormat="1" applyFont="1" applyAlignment="1" applyProtection="1">
      <alignment vertical="center"/>
      <protection locked="0"/>
    </xf>
    <xf numFmtId="168" fontId="0" fillId="0" borderId="0" xfId="0" applyNumberFormat="1" applyProtection="1">
      <protection locked="0"/>
    </xf>
    <xf numFmtId="168" fontId="41" fillId="0" borderId="0" xfId="0" applyNumberFormat="1" applyFont="1" applyAlignment="1" applyProtection="1">
      <alignment horizontal="centerContinuous" vertical="center"/>
      <protection locked="0"/>
    </xf>
    <xf numFmtId="168" fontId="0" fillId="0" borderId="0" xfId="0" applyNumberFormat="1" applyFont="1" applyAlignment="1" applyProtection="1">
      <alignment horizontal="centerContinuous" vertical="center"/>
      <protection locked="0"/>
    </xf>
    <xf numFmtId="168" fontId="0" fillId="0" borderId="0" xfId="0" applyNumberFormat="1" applyAlignment="1" applyProtection="1">
      <alignment vertical="center"/>
      <protection locked="0"/>
    </xf>
    <xf numFmtId="168" fontId="44" fillId="0" borderId="0" xfId="0" applyNumberFormat="1" applyFont="1" applyAlignment="1" applyProtection="1">
      <alignment vertical="center"/>
      <protection locked="0"/>
    </xf>
    <xf numFmtId="168" fontId="45" fillId="3" borderId="28" xfId="0" applyNumberFormat="1" applyFont="1" applyFill="1" applyBorder="1" applyAlignment="1" applyProtection="1">
      <alignment horizontal="center" vertical="center" wrapText="1"/>
      <protection locked="0"/>
    </xf>
    <xf numFmtId="168" fontId="0" fillId="0" borderId="28" xfId="0" applyNumberFormat="1" applyFont="1" applyBorder="1" applyAlignment="1" applyProtection="1">
      <alignment vertical="center"/>
      <protection locked="0"/>
    </xf>
    <xf numFmtId="168" fontId="0" fillId="4" borderId="28" xfId="0" applyNumberFormat="1" applyFill="1" applyBorder="1" applyAlignment="1" applyProtection="1">
      <alignment vertical="center"/>
    </xf>
    <xf numFmtId="168" fontId="0" fillId="4" borderId="28" xfId="0" applyNumberFormat="1" applyFont="1" applyFill="1" applyBorder="1" applyAlignment="1" applyProtection="1">
      <alignment vertical="center"/>
    </xf>
    <xf numFmtId="168" fontId="0" fillId="4" borderId="28" xfId="0" applyNumberFormat="1" applyFont="1" applyFill="1" applyBorder="1" applyAlignment="1" applyProtection="1">
      <alignment vertical="center"/>
      <protection locked="0"/>
    </xf>
    <xf numFmtId="168" fontId="39" fillId="0" borderId="0" xfId="0" applyNumberFormat="1" applyFont="1" applyAlignment="1" applyProtection="1">
      <alignment horizontal="center" vertical="center"/>
      <protection locked="0"/>
    </xf>
    <xf numFmtId="0" fontId="40" fillId="0" borderId="0" xfId="0" applyFont="1" applyAlignment="1">
      <alignment horizontal="center" vertical="center"/>
    </xf>
    <xf numFmtId="168" fontId="39" fillId="0" borderId="0" xfId="0" applyNumberFormat="1" applyFont="1" applyAlignment="1" applyProtection="1">
      <alignment horizontal="center" vertical="center" wrapText="1"/>
      <protection locked="0"/>
    </xf>
    <xf numFmtId="0" fontId="40" fillId="0" borderId="0" xfId="0" applyFont="1" applyAlignment="1">
      <alignment horizontal="center" vertical="center" wrapText="1"/>
    </xf>
    <xf numFmtId="168" fontId="42" fillId="0" borderId="0" xfId="0" applyNumberFormat="1" applyFont="1" applyAlignment="1" applyProtection="1">
      <alignment horizontal="center" vertical="center"/>
      <protection locked="0"/>
    </xf>
    <xf numFmtId="0" fontId="42" fillId="0" borderId="0" xfId="0" applyFont="1" applyAlignment="1">
      <alignment vertical="center"/>
    </xf>
    <xf numFmtId="0" fontId="43" fillId="0" borderId="0" xfId="0" applyFont="1" applyAlignment="1">
      <alignment horizontal="center" vertical="center" wrapText="1"/>
    </xf>
    <xf numFmtId="168" fontId="45" fillId="3" borderId="29" xfId="0" applyNumberFormat="1" applyFont="1" applyFill="1" applyBorder="1" applyAlignment="1" applyProtection="1">
      <alignment horizontal="center" vertical="center" wrapText="1"/>
      <protection locked="0"/>
    </xf>
    <xf numFmtId="168" fontId="45" fillId="3" borderId="28" xfId="0" applyNumberFormat="1" applyFont="1" applyFill="1" applyBorder="1" applyAlignment="1" applyProtection="1">
      <alignment horizontal="center" vertical="top" wrapText="1"/>
      <protection locked="0"/>
    </xf>
    <xf numFmtId="0" fontId="9" fillId="0" borderId="0" xfId="0" applyFont="1" applyAlignment="1">
      <alignment horizontal="center" vertical="center" wrapText="1"/>
    </xf>
    <xf numFmtId="168" fontId="0" fillId="0" borderId="0" xfId="0" applyNumberFormat="1" applyBorder="1" applyProtection="1">
      <protection locked="0"/>
    </xf>
    <xf numFmtId="168" fontId="45" fillId="3" borderId="30" xfId="0" applyNumberFormat="1" applyFont="1" applyFill="1" applyBorder="1" applyAlignment="1" applyProtection="1">
      <alignment horizontal="center" vertical="center" wrapText="1"/>
      <protection locked="0"/>
    </xf>
    <xf numFmtId="168" fontId="0" fillId="4" borderId="31" xfId="0" applyNumberFormat="1" applyFont="1" applyFill="1" applyBorder="1" applyAlignment="1" applyProtection="1">
      <alignment vertical="center"/>
    </xf>
    <xf numFmtId="168" fontId="0" fillId="4" borderId="32" xfId="0" applyNumberFormat="1" applyFont="1" applyFill="1" applyBorder="1" applyAlignment="1" applyProtection="1">
      <alignment vertical="center"/>
    </xf>
    <xf numFmtId="168" fontId="0" fillId="4" borderId="33" xfId="0" applyNumberFormat="1" applyFont="1" applyFill="1" applyBorder="1" applyAlignment="1" applyProtection="1">
      <alignment vertical="center"/>
    </xf>
    <xf numFmtId="168" fontId="48" fillId="0" borderId="0" xfId="0" applyNumberFormat="1" applyFont="1" applyBorder="1" applyAlignment="1" applyProtection="1">
      <alignment vertical="center"/>
      <protection locked="0"/>
    </xf>
    <xf numFmtId="168" fontId="48" fillId="0" borderId="0" xfId="0" applyNumberFormat="1" applyFont="1" applyAlignment="1" applyProtection="1">
      <alignment vertical="center"/>
      <protection locked="0"/>
    </xf>
    <xf numFmtId="168" fontId="51" fillId="0" borderId="0" xfId="0" applyNumberFormat="1" applyFont="1" applyAlignment="1" applyProtection="1">
      <alignment horizontal="center" vertical="center"/>
      <protection locked="0"/>
    </xf>
    <xf numFmtId="168" fontId="49" fillId="3" borderId="34" xfId="0" applyNumberFormat="1" applyFont="1" applyFill="1" applyBorder="1" applyAlignment="1" applyProtection="1">
      <alignment horizontal="center" vertical="center" wrapText="1"/>
      <protection locked="0"/>
    </xf>
    <xf numFmtId="168" fontId="45" fillId="3" borderId="35" xfId="0" applyNumberFormat="1" applyFont="1" applyFill="1" applyBorder="1" applyAlignment="1" applyProtection="1">
      <alignment horizontal="center" vertical="center" wrapText="1"/>
      <protection locked="0"/>
    </xf>
    <xf numFmtId="168" fontId="45" fillId="3" borderId="36" xfId="0" applyNumberFormat="1" applyFont="1" applyFill="1" applyBorder="1" applyAlignment="1" applyProtection="1">
      <alignment horizontal="center" vertical="center" wrapText="1"/>
      <protection locked="0"/>
    </xf>
    <xf numFmtId="168" fontId="48" fillId="0" borderId="35" xfId="0" applyNumberFormat="1" applyFont="1" applyBorder="1" applyAlignment="1" applyProtection="1">
      <alignment vertical="center"/>
    </xf>
    <xf numFmtId="168" fontId="48" fillId="0" borderId="36" xfId="0" applyNumberFormat="1" applyFont="1" applyBorder="1" applyAlignment="1" applyProtection="1">
      <alignment vertical="center"/>
    </xf>
    <xf numFmtId="168" fontId="48" fillId="3" borderId="35" xfId="0" applyNumberFormat="1" applyFont="1" applyFill="1" applyBorder="1" applyAlignment="1" applyProtection="1">
      <alignment vertical="center"/>
    </xf>
    <xf numFmtId="168" fontId="48" fillId="3" borderId="36" xfId="0" applyNumberFormat="1" applyFont="1" applyFill="1" applyBorder="1" applyAlignment="1" applyProtection="1">
      <alignment vertical="center"/>
    </xf>
    <xf numFmtId="168" fontId="48" fillId="0" borderId="35" xfId="0" applyNumberFormat="1" applyFont="1" applyFill="1" applyBorder="1" applyAlignment="1" applyProtection="1">
      <alignment vertical="center"/>
      <protection locked="0"/>
    </xf>
    <xf numFmtId="168" fontId="48" fillId="3" borderId="35" xfId="0" applyNumberFormat="1" applyFont="1" applyFill="1" applyBorder="1" applyAlignment="1" applyProtection="1">
      <alignment vertical="center"/>
      <protection locked="0"/>
    </xf>
    <xf numFmtId="168" fontId="48" fillId="3" borderId="37" xfId="0" applyNumberFormat="1" applyFont="1" applyFill="1" applyBorder="1" applyAlignment="1" applyProtection="1">
      <alignment vertical="center"/>
    </xf>
    <xf numFmtId="168" fontId="0" fillId="3" borderId="38" xfId="0" applyNumberFormat="1" applyFill="1" applyBorder="1" applyAlignment="1" applyProtection="1">
      <alignment horizontal="center" vertical="center"/>
      <protection locked="0"/>
    </xf>
    <xf numFmtId="168" fontId="48" fillId="0" borderId="38" xfId="0" applyNumberFormat="1" applyFont="1" applyBorder="1" applyAlignment="1" applyProtection="1">
      <alignment vertical="center"/>
    </xf>
    <xf numFmtId="168" fontId="48" fillId="0" borderId="38" xfId="0" applyNumberFormat="1" applyFont="1" applyFill="1" applyBorder="1" applyAlignment="1" applyProtection="1">
      <alignment vertical="center"/>
      <protection locked="0"/>
    </xf>
    <xf numFmtId="168" fontId="48" fillId="3" borderId="38" xfId="0" applyNumberFormat="1" applyFont="1" applyFill="1" applyBorder="1" applyAlignment="1" applyProtection="1">
      <alignment vertical="center"/>
    </xf>
    <xf numFmtId="14" fontId="1" fillId="0" borderId="0" xfId="0" applyNumberFormat="1" applyFont="1" applyBorder="1" applyAlignment="1" applyProtection="1">
      <alignment horizontal="center"/>
    </xf>
    <xf numFmtId="49" fontId="6" fillId="0" borderId="2" xfId="0" applyNumberFormat="1" applyFont="1" applyFill="1" applyBorder="1" applyAlignment="1" applyProtection="1">
      <alignment horizontal="center"/>
    </xf>
    <xf numFmtId="49" fontId="3" fillId="0" borderId="2" xfId="0" applyNumberFormat="1" applyFont="1" applyFill="1" applyBorder="1" applyAlignment="1" applyProtection="1">
      <alignment horizontal="center" vertical="center"/>
    </xf>
    <xf numFmtId="49" fontId="6" fillId="0" borderId="17" xfId="0" applyNumberFormat="1" applyFont="1" applyFill="1" applyBorder="1" applyAlignment="1" applyProtection="1">
      <alignment horizontal="center"/>
    </xf>
    <xf numFmtId="0" fontId="0" fillId="0" borderId="0" xfId="0" applyFill="1" applyBorder="1"/>
    <xf numFmtId="49" fontId="3" fillId="0" borderId="12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left" vertical="top" wrapText="1"/>
    </xf>
    <xf numFmtId="49" fontId="9" fillId="0" borderId="0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49" fontId="3" fillId="0" borderId="2" xfId="0" applyNumberFormat="1" applyFont="1" applyFill="1" applyBorder="1" applyAlignment="1" applyProtection="1">
      <alignment vertical="center"/>
    </xf>
    <xf numFmtId="0" fontId="0" fillId="0" borderId="0" xfId="0" applyAlignment="1"/>
    <xf numFmtId="168" fontId="0" fillId="0" borderId="39" xfId="0" applyNumberFormat="1" applyFont="1" applyBorder="1" applyAlignment="1" applyProtection="1">
      <alignment vertical="center"/>
      <protection locked="0"/>
    </xf>
    <xf numFmtId="168" fontId="0" fillId="4" borderId="39" xfId="0" applyNumberFormat="1" applyFill="1" applyBorder="1" applyAlignment="1" applyProtection="1">
      <alignment vertical="center"/>
    </xf>
    <xf numFmtId="168" fontId="0" fillId="4" borderId="39" xfId="0" applyNumberFormat="1" applyFont="1" applyFill="1" applyBorder="1" applyAlignment="1" applyProtection="1">
      <alignment vertical="center"/>
    </xf>
    <xf numFmtId="168" fontId="0" fillId="4" borderId="39" xfId="0" applyNumberFormat="1" applyFont="1" applyFill="1" applyBorder="1" applyAlignment="1" applyProtection="1">
      <alignment vertical="center"/>
      <protection locked="0"/>
    </xf>
    <xf numFmtId="168" fontId="0" fillId="4" borderId="40" xfId="0" applyNumberFormat="1" applyFont="1" applyFill="1" applyBorder="1" applyAlignment="1" applyProtection="1">
      <alignment vertical="center"/>
    </xf>
    <xf numFmtId="168" fontId="0" fillId="3" borderId="41" xfId="0" applyNumberFormat="1" applyFill="1" applyBorder="1" applyAlignment="1" applyProtection="1">
      <alignment horizontal="center" vertical="center" wrapText="1"/>
      <protection locked="0"/>
    </xf>
    <xf numFmtId="168" fontId="46" fillId="0" borderId="2" xfId="0" applyNumberFormat="1" applyFont="1" applyBorder="1" applyAlignment="1" applyProtection="1">
      <alignment horizontal="center" vertical="center" wrapText="1"/>
      <protection locked="0"/>
    </xf>
    <xf numFmtId="168" fontId="46" fillId="0" borderId="17" xfId="0" applyNumberFormat="1" applyFont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right"/>
    </xf>
    <xf numFmtId="1" fontId="3" fillId="0" borderId="2" xfId="0" applyNumberFormat="1" applyFont="1" applyFill="1" applyBorder="1" applyAlignment="1" applyProtection="1">
      <alignment horizontal="center" vertical="top" wrapText="1"/>
    </xf>
    <xf numFmtId="0" fontId="1" fillId="0" borderId="0" xfId="0" applyFont="1" applyBorder="1" applyAlignment="1">
      <alignment horizontal="center"/>
    </xf>
    <xf numFmtId="0" fontId="55" fillId="0" borderId="0" xfId="0" applyFont="1" applyBorder="1" applyAlignment="1" applyProtection="1">
      <alignment horizontal="left"/>
    </xf>
    <xf numFmtId="2" fontId="55" fillId="0" borderId="0" xfId="0" applyNumberFormat="1" applyFont="1" applyFill="1" applyBorder="1" applyAlignment="1" applyProtection="1">
      <alignment horizontal="center" vertical="center" wrapText="1"/>
    </xf>
    <xf numFmtId="0" fontId="55" fillId="0" borderId="0" xfId="0" applyFont="1" applyFill="1" applyAlignment="1" applyProtection="1"/>
    <xf numFmtId="1" fontId="6" fillId="0" borderId="16" xfId="0" applyNumberFormat="1" applyFont="1" applyFill="1" applyBorder="1" applyAlignment="1" applyProtection="1">
      <alignment horizontal="right"/>
    </xf>
    <xf numFmtId="0" fontId="20" fillId="0" borderId="0" xfId="0" applyFont="1" applyBorder="1" applyAlignment="1" applyProtection="1">
      <alignment horizontal="right"/>
    </xf>
    <xf numFmtId="168" fontId="4" fillId="2" borderId="9" xfId="0" applyNumberFormat="1" applyFont="1" applyFill="1" applyBorder="1" applyAlignment="1" applyProtection="1">
      <protection locked="0"/>
    </xf>
    <xf numFmtId="168" fontId="23" fillId="0" borderId="9" xfId="0" applyNumberFormat="1" applyFont="1" applyFill="1" applyBorder="1" applyAlignment="1" applyProtection="1">
      <alignment horizontal="right"/>
    </xf>
    <xf numFmtId="0" fontId="56" fillId="0" borderId="11" xfId="0" applyFont="1" applyFill="1" applyBorder="1" applyAlignment="1" applyProtection="1">
      <alignment horizontal="center" vertical="center" wrapText="1"/>
    </xf>
    <xf numFmtId="0" fontId="24" fillId="0" borderId="0" xfId="0" applyFont="1" applyBorder="1" applyProtection="1">
      <protection locked="0"/>
    </xf>
    <xf numFmtId="0" fontId="56" fillId="0" borderId="0" xfId="0" applyFont="1" applyBorder="1" applyProtection="1">
      <protection locked="0"/>
    </xf>
    <xf numFmtId="0" fontId="29" fillId="0" borderId="0" xfId="0" applyFont="1" applyBorder="1" applyAlignment="1" applyProtection="1"/>
    <xf numFmtId="0" fontId="6" fillId="0" borderId="8" xfId="0" applyFont="1" applyBorder="1" applyAlignment="1" applyProtection="1">
      <alignment horizontal="left" vertical="center"/>
    </xf>
    <xf numFmtId="0" fontId="0" fillId="0" borderId="8" xfId="0" applyBorder="1" applyAlignment="1" applyProtection="1">
      <alignment horizontal="left" vertical="center"/>
    </xf>
    <xf numFmtId="49" fontId="3" fillId="0" borderId="8" xfId="0" applyNumberFormat="1" applyFont="1" applyBorder="1" applyAlignment="1" applyProtection="1">
      <alignment horizontal="center"/>
    </xf>
    <xf numFmtId="0" fontId="20" fillId="0" borderId="8" xfId="0" applyFont="1" applyBorder="1" applyAlignment="1" applyProtection="1">
      <alignment horizontal="right"/>
    </xf>
    <xf numFmtId="0" fontId="21" fillId="0" borderId="8" xfId="0" applyFont="1" applyBorder="1" applyAlignment="1" applyProtection="1">
      <alignment horizontal="center"/>
    </xf>
    <xf numFmtId="49" fontId="10" fillId="0" borderId="8" xfId="0" applyNumberFormat="1" applyFont="1" applyBorder="1" applyAlignment="1" applyProtection="1">
      <alignment horizontal="center"/>
    </xf>
    <xf numFmtId="0" fontId="24" fillId="0" borderId="8" xfId="0" applyFont="1" applyBorder="1" applyProtection="1"/>
    <xf numFmtId="0" fontId="3" fillId="0" borderId="8" xfId="0" applyFont="1" applyBorder="1" applyAlignment="1" applyProtection="1">
      <alignment horizontal="right"/>
    </xf>
    <xf numFmtId="49" fontId="3" fillId="0" borderId="42" xfId="0" applyNumberFormat="1" applyFont="1" applyFill="1" applyBorder="1" applyAlignment="1" applyProtection="1">
      <alignment horizontal="center" wrapText="1"/>
    </xf>
    <xf numFmtId="0" fontId="0" fillId="0" borderId="43" xfId="0" applyBorder="1"/>
    <xf numFmtId="49" fontId="34" fillId="0" borderId="11" xfId="0" applyNumberFormat="1" applyFont="1" applyFill="1" applyBorder="1" applyAlignment="1" applyProtection="1">
      <alignment horizontal="center" vertical="center" wrapText="1"/>
    </xf>
    <xf numFmtId="1" fontId="6" fillId="0" borderId="15" xfId="0" applyNumberFormat="1" applyFont="1" applyFill="1" applyBorder="1" applyAlignment="1" applyProtection="1">
      <alignment horizontal="right" vertical="center"/>
    </xf>
    <xf numFmtId="49" fontId="24" fillId="0" borderId="11" xfId="0" applyNumberFormat="1" applyFont="1" applyFill="1" applyBorder="1" applyAlignment="1" applyProtection="1">
      <alignment horizontal="center" vertical="center" wrapText="1"/>
    </xf>
    <xf numFmtId="1" fontId="4" fillId="2" borderId="15" xfId="0" applyNumberFormat="1" applyFont="1" applyFill="1" applyBorder="1" applyAlignment="1" applyProtection="1">
      <alignment horizontal="right" vertical="center"/>
      <protection locked="0"/>
    </xf>
    <xf numFmtId="49" fontId="24" fillId="0" borderId="12" xfId="0" applyNumberFormat="1" applyFont="1" applyFill="1" applyBorder="1" applyAlignment="1" applyProtection="1">
      <alignment horizontal="center" vertical="center" wrapText="1"/>
    </xf>
    <xf numFmtId="1" fontId="4" fillId="2" borderId="16" xfId="0" applyNumberFormat="1" applyFont="1" applyFill="1" applyBorder="1" applyAlignment="1" applyProtection="1">
      <alignment horizontal="right" vertical="center"/>
      <protection locked="0"/>
    </xf>
    <xf numFmtId="168" fontId="47" fillId="0" borderId="2" xfId="0" applyNumberFormat="1" applyFont="1" applyBorder="1" applyAlignment="1" applyProtection="1">
      <alignment horizontal="center" vertical="center" wrapText="1"/>
      <protection locked="0"/>
    </xf>
    <xf numFmtId="168" fontId="48" fillId="0" borderId="2" xfId="0" applyNumberFormat="1" applyFont="1" applyBorder="1" applyAlignment="1" applyProtection="1">
      <alignment horizontal="center" vertical="center" wrapText="1"/>
      <protection locked="0"/>
    </xf>
    <xf numFmtId="49" fontId="10" fillId="0" borderId="11" xfId="0" quotePrefix="1" applyNumberFormat="1" applyFont="1" applyBorder="1" applyAlignment="1" applyProtection="1">
      <alignment horizontal="center"/>
    </xf>
    <xf numFmtId="1" fontId="10" fillId="0" borderId="9" xfId="0" applyNumberFormat="1" applyFont="1" applyFill="1" applyBorder="1" applyProtection="1"/>
    <xf numFmtId="49" fontId="9" fillId="0" borderId="11" xfId="0" quotePrefix="1" applyNumberFormat="1" applyFont="1" applyBorder="1" applyAlignment="1" applyProtection="1">
      <alignment horizontal="center"/>
    </xf>
    <xf numFmtId="1" fontId="11" fillId="2" borderId="9" xfId="0" applyNumberFormat="1" applyFont="1" applyFill="1" applyBorder="1" applyProtection="1">
      <protection locked="0"/>
    </xf>
    <xf numFmtId="1" fontId="9" fillId="0" borderId="9" xfId="0" applyNumberFormat="1" applyFont="1" applyFill="1" applyBorder="1" applyProtection="1"/>
    <xf numFmtId="1" fontId="11" fillId="0" borderId="9" xfId="0" applyNumberFormat="1" applyFont="1" applyFill="1" applyBorder="1" applyProtection="1">
      <protection locked="0"/>
    </xf>
    <xf numFmtId="49" fontId="9" fillId="0" borderId="11" xfId="0" quotePrefix="1" applyNumberFormat="1" applyFont="1" applyBorder="1" applyAlignment="1" applyProtection="1">
      <alignment horizontal="center" vertical="center"/>
    </xf>
    <xf numFmtId="1" fontId="11" fillId="2" borderId="9" xfId="0" applyNumberFormat="1" applyFont="1" applyFill="1" applyBorder="1" applyAlignment="1" applyProtection="1">
      <alignment horizontal="right"/>
      <protection locked="0"/>
    </xf>
    <xf numFmtId="49" fontId="10" fillId="0" borderId="11" xfId="0" applyNumberFormat="1" applyFont="1" applyFill="1" applyBorder="1" applyAlignment="1" applyProtection="1">
      <alignment horizontal="center"/>
    </xf>
    <xf numFmtId="0" fontId="9" fillId="0" borderId="11" xfId="0" quotePrefix="1" applyFont="1" applyFill="1" applyBorder="1" applyAlignment="1" applyProtection="1">
      <alignment horizontal="center" vertical="center"/>
    </xf>
    <xf numFmtId="0" fontId="9" fillId="0" borderId="11" xfId="0" quotePrefix="1" applyFont="1" applyFill="1" applyBorder="1" applyAlignment="1" applyProtection="1">
      <alignment horizontal="center"/>
    </xf>
    <xf numFmtId="0" fontId="10" fillId="0" borderId="11" xfId="0" quotePrefix="1" applyFont="1" applyFill="1" applyBorder="1" applyAlignment="1" applyProtection="1">
      <alignment horizontal="center"/>
    </xf>
    <xf numFmtId="1" fontId="23" fillId="2" borderId="9" xfId="0" applyNumberFormat="1" applyFont="1" applyFill="1" applyBorder="1" applyProtection="1">
      <protection locked="0"/>
    </xf>
    <xf numFmtId="0" fontId="10" fillId="0" borderId="12" xfId="0" quotePrefix="1" applyFont="1" applyFill="1" applyBorder="1" applyAlignment="1" applyProtection="1">
      <alignment horizontal="center"/>
    </xf>
    <xf numFmtId="1" fontId="10" fillId="0" borderId="13" xfId="0" applyNumberFormat="1" applyFont="1" applyFill="1" applyBorder="1" applyProtection="1"/>
    <xf numFmtId="0" fontId="10" fillId="0" borderId="0" xfId="0" quotePrefix="1" applyFont="1" applyFill="1" applyBorder="1" applyAlignment="1" applyProtection="1">
      <alignment horizontal="center"/>
    </xf>
    <xf numFmtId="1" fontId="10" fillId="0" borderId="0" xfId="0" applyNumberFormat="1" applyFont="1" applyFill="1" applyBorder="1" applyProtection="1"/>
    <xf numFmtId="0" fontId="10" fillId="0" borderId="9" xfId="0" applyNumberFormat="1" applyFont="1" applyFill="1" applyBorder="1" applyProtection="1"/>
    <xf numFmtId="0" fontId="9" fillId="0" borderId="11" xfId="0" quotePrefix="1" applyFont="1" applyBorder="1" applyAlignment="1" applyProtection="1">
      <alignment horizontal="center"/>
    </xf>
    <xf numFmtId="49" fontId="10" fillId="0" borderId="12" xfId="0" quotePrefix="1" applyNumberFormat="1" applyFont="1" applyBorder="1" applyAlignment="1" applyProtection="1">
      <alignment horizontal="center"/>
    </xf>
    <xf numFmtId="168" fontId="52" fillId="0" borderId="2" xfId="0" applyNumberFormat="1" applyFont="1" applyBorder="1" applyAlignment="1" applyProtection="1">
      <alignment horizontal="center" vertical="center"/>
      <protection locked="0"/>
    </xf>
    <xf numFmtId="168" fontId="47" fillId="0" borderId="2" xfId="0" applyNumberFormat="1" applyFont="1" applyBorder="1" applyAlignment="1" applyProtection="1">
      <alignment horizontal="center" vertical="center"/>
      <protection locked="0"/>
    </xf>
    <xf numFmtId="168" fontId="52" fillId="3" borderId="2" xfId="0" applyNumberFormat="1" applyFont="1" applyFill="1" applyBorder="1" applyAlignment="1" applyProtection="1">
      <alignment horizontal="center" vertical="center"/>
      <protection locked="0"/>
    </xf>
    <xf numFmtId="168" fontId="52" fillId="3" borderId="2" xfId="0" applyNumberFormat="1" applyFont="1" applyFill="1" applyBorder="1" applyAlignment="1" applyProtection="1">
      <alignment horizontal="center" vertical="center" wrapText="1"/>
      <protection locked="0"/>
    </xf>
    <xf numFmtId="168" fontId="52" fillId="3" borderId="17" xfId="0" applyNumberFormat="1" applyFont="1" applyFill="1" applyBorder="1" applyAlignment="1" applyProtection="1">
      <alignment horizontal="center" vertical="center"/>
      <protection locked="0"/>
    </xf>
    <xf numFmtId="168" fontId="48" fillId="5" borderId="36" xfId="0" applyNumberFormat="1" applyFont="1" applyFill="1" applyBorder="1" applyAlignment="1" applyProtection="1">
      <alignment vertical="center"/>
      <protection locked="0"/>
    </xf>
    <xf numFmtId="49" fontId="24" fillId="0" borderId="9" xfId="0" applyNumberFormat="1" applyFont="1" applyFill="1" applyBorder="1" applyAlignment="1" applyProtection="1">
      <alignment horizontal="center" vertical="center" wrapText="1"/>
    </xf>
    <xf numFmtId="49" fontId="24" fillId="0" borderId="10" xfId="0" applyNumberFormat="1" applyFont="1" applyFill="1" applyBorder="1" applyAlignment="1" applyProtection="1">
      <alignment horizontal="center" wrapText="1"/>
    </xf>
    <xf numFmtId="168" fontId="4" fillId="2" borderId="2" xfId="0" applyNumberFormat="1" applyFont="1" applyFill="1" applyBorder="1" applyAlignment="1" applyProtection="1">
      <alignment horizontal="right"/>
      <protection locked="0"/>
    </xf>
    <xf numFmtId="168" fontId="4" fillId="0" borderId="2" xfId="0" applyNumberFormat="1" applyFont="1" applyFill="1" applyBorder="1" applyAlignment="1" applyProtection="1">
      <alignment horizontal="right"/>
    </xf>
    <xf numFmtId="0" fontId="37" fillId="0" borderId="0" xfId="0" applyFont="1" applyFill="1" applyBorder="1" applyAlignment="1" applyProtection="1">
      <alignment wrapText="1"/>
    </xf>
    <xf numFmtId="0" fontId="37" fillId="0" borderId="0" xfId="0" applyFont="1" applyFill="1" applyBorder="1" applyAlignment="1" applyProtection="1">
      <alignment horizontal="center"/>
    </xf>
    <xf numFmtId="1" fontId="37" fillId="0" borderId="0" xfId="0" applyNumberFormat="1" applyFont="1" applyFill="1" applyBorder="1" applyAlignment="1" applyProtection="1">
      <alignment horizontal="right"/>
    </xf>
    <xf numFmtId="0" fontId="58" fillId="0" borderId="0" xfId="0" applyFont="1" applyFill="1" applyAlignment="1" applyProtection="1">
      <alignment horizontal="center"/>
    </xf>
    <xf numFmtId="0" fontId="15" fillId="0" borderId="0" xfId="0" applyFont="1" applyFill="1" applyAlignment="1" applyProtection="1">
      <alignment horizontal="left"/>
    </xf>
    <xf numFmtId="0" fontId="37" fillId="0" borderId="0" xfId="0" applyFont="1" applyFill="1" applyBorder="1" applyProtection="1"/>
    <xf numFmtId="0" fontId="56" fillId="0" borderId="2" xfId="0" applyFont="1" applyFill="1" applyBorder="1" applyAlignment="1" applyProtection="1">
      <alignment horizontal="center" vertical="center"/>
    </xf>
    <xf numFmtId="0" fontId="56" fillId="0" borderId="10" xfId="0" applyFont="1" applyFill="1" applyBorder="1" applyAlignment="1" applyProtection="1">
      <alignment horizontal="center" vertical="center"/>
    </xf>
    <xf numFmtId="0" fontId="56" fillId="0" borderId="0" xfId="0" applyFont="1" applyAlignment="1">
      <alignment horizontal="center" vertical="center"/>
    </xf>
    <xf numFmtId="1" fontId="4" fillId="2" borderId="2" xfId="0" applyNumberFormat="1" applyFont="1" applyFill="1" applyBorder="1" applyAlignment="1" applyProtection="1">
      <protection locked="0"/>
    </xf>
    <xf numFmtId="168" fontId="4" fillId="2" borderId="2" xfId="0" applyNumberFormat="1" applyFont="1" applyFill="1" applyBorder="1" applyAlignment="1" applyProtection="1">
      <protection locked="0"/>
    </xf>
    <xf numFmtId="1" fontId="3" fillId="0" borderId="2" xfId="0" applyNumberFormat="1" applyFont="1" applyFill="1" applyBorder="1" applyAlignment="1" applyProtection="1"/>
    <xf numFmtId="1" fontId="3" fillId="0" borderId="10" xfId="0" applyNumberFormat="1" applyFont="1" applyFill="1" applyBorder="1" applyAlignment="1" applyProtection="1"/>
    <xf numFmtId="1" fontId="6" fillId="0" borderId="2" xfId="0" applyNumberFormat="1" applyFont="1" applyFill="1" applyBorder="1" applyAlignment="1" applyProtection="1"/>
    <xf numFmtId="168" fontId="6" fillId="0" borderId="2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/>
    <xf numFmtId="168" fontId="3" fillId="0" borderId="2" xfId="0" applyNumberFormat="1" applyFont="1" applyFill="1" applyBorder="1" applyAlignment="1" applyProtection="1"/>
    <xf numFmtId="0" fontId="3" fillId="0" borderId="10" xfId="0" applyNumberFormat="1" applyFont="1" applyFill="1" applyBorder="1" applyAlignment="1" applyProtection="1"/>
    <xf numFmtId="1" fontId="4" fillId="0" borderId="2" xfId="0" applyNumberFormat="1" applyFont="1" applyFill="1" applyBorder="1" applyAlignment="1" applyProtection="1"/>
    <xf numFmtId="168" fontId="4" fillId="0" borderId="2" xfId="0" applyNumberFormat="1" applyFont="1" applyFill="1" applyBorder="1" applyAlignment="1" applyProtection="1"/>
    <xf numFmtId="1" fontId="3" fillId="2" borderId="2" xfId="0" applyNumberFormat="1" applyFont="1" applyFill="1" applyBorder="1" applyAlignment="1" applyProtection="1">
      <alignment vertical="center"/>
      <protection locked="0"/>
    </xf>
    <xf numFmtId="168" fontId="3" fillId="2" borderId="2" xfId="0" applyNumberFormat="1" applyFont="1" applyFill="1" applyBorder="1" applyAlignment="1" applyProtection="1">
      <alignment vertical="center"/>
      <protection locked="0"/>
    </xf>
    <xf numFmtId="1" fontId="3" fillId="0" borderId="2" xfId="0" applyNumberFormat="1" applyFont="1" applyFill="1" applyBorder="1" applyAlignment="1" applyProtection="1">
      <alignment vertical="center"/>
    </xf>
    <xf numFmtId="1" fontId="3" fillId="0" borderId="10" xfId="0" applyNumberFormat="1" applyFont="1" applyFill="1" applyBorder="1" applyAlignment="1" applyProtection="1">
      <alignment vertical="center"/>
    </xf>
    <xf numFmtId="0" fontId="0" fillId="0" borderId="0" xfId="0" applyAlignment="1">
      <alignment vertical="center"/>
    </xf>
    <xf numFmtId="1" fontId="4" fillId="2" borderId="2" xfId="0" applyNumberFormat="1" applyFont="1" applyFill="1" applyBorder="1" applyAlignment="1" applyProtection="1">
      <alignment vertical="center"/>
      <protection locked="0"/>
    </xf>
    <xf numFmtId="168" fontId="4" fillId="2" borderId="2" xfId="0" applyNumberFormat="1" applyFont="1" applyFill="1" applyBorder="1" applyAlignment="1" applyProtection="1">
      <alignment vertical="center"/>
      <protection locked="0"/>
    </xf>
    <xf numFmtId="1" fontId="6" fillId="0" borderId="17" xfId="0" applyNumberFormat="1" applyFont="1" applyFill="1" applyBorder="1" applyAlignment="1" applyProtection="1">
      <alignment vertical="center"/>
    </xf>
    <xf numFmtId="1" fontId="6" fillId="0" borderId="18" xfId="0" applyNumberFormat="1" applyFont="1" applyFill="1" applyBorder="1" applyAlignment="1" applyProtection="1">
      <alignment vertical="center"/>
    </xf>
    <xf numFmtId="0" fontId="9" fillId="0" borderId="0" xfId="0" applyFont="1" applyBorder="1" applyAlignment="1" applyProtection="1">
      <alignment vertical="top" wrapText="1"/>
    </xf>
    <xf numFmtId="49" fontId="32" fillId="0" borderId="44" xfId="0" applyNumberFormat="1" applyFont="1" applyBorder="1" applyAlignment="1" applyProtection="1">
      <alignment horizontal="center" vertical="center"/>
    </xf>
    <xf numFmtId="49" fontId="32" fillId="0" borderId="44" xfId="0" applyNumberFormat="1" applyFont="1" applyBorder="1" applyAlignment="1" applyProtection="1">
      <alignment horizontal="center" vertical="top"/>
    </xf>
    <xf numFmtId="49" fontId="32" fillId="0" borderId="45" xfId="0" applyNumberFormat="1" applyFont="1" applyBorder="1" applyAlignment="1" applyProtection="1">
      <alignment horizontal="center" vertical="center"/>
    </xf>
    <xf numFmtId="0" fontId="32" fillId="0" borderId="46" xfId="0" applyFont="1" applyBorder="1" applyAlignment="1" applyProtection="1">
      <alignment horizontal="center" vertical="center" wrapText="1"/>
    </xf>
    <xf numFmtId="0" fontId="32" fillId="0" borderId="47" xfId="0" applyFont="1" applyBorder="1" applyAlignment="1" applyProtection="1">
      <alignment horizontal="center" vertical="center" wrapText="1"/>
    </xf>
    <xf numFmtId="0" fontId="55" fillId="0" borderId="9" xfId="0" applyFont="1" applyBorder="1" applyAlignment="1" applyProtection="1">
      <alignment horizontal="center" vertical="center"/>
    </xf>
    <xf numFmtId="0" fontId="55" fillId="0" borderId="2" xfId="0" applyFont="1" applyBorder="1" applyAlignment="1" applyProtection="1">
      <alignment horizontal="center" vertical="center" wrapText="1"/>
    </xf>
    <xf numFmtId="49" fontId="55" fillId="0" borderId="11" xfId="0" applyNumberFormat="1" applyFont="1" applyBorder="1" applyAlignment="1" applyProtection="1">
      <alignment horizontal="center" vertical="center"/>
    </xf>
    <xf numFmtId="0" fontId="55" fillId="0" borderId="22" xfId="0" applyFont="1" applyBorder="1" applyAlignment="1" applyProtection="1">
      <alignment horizontal="center" vertical="center"/>
    </xf>
    <xf numFmtId="0" fontId="55" fillId="0" borderId="41" xfId="0" applyFont="1" applyBorder="1" applyAlignment="1" applyProtection="1">
      <alignment horizontal="center" vertical="center"/>
    </xf>
    <xf numFmtId="49" fontId="9" fillId="0" borderId="0" xfId="0" applyNumberFormat="1" applyFont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0" fillId="0" borderId="15" xfId="0" applyBorder="1" applyAlignment="1" applyProtection="1">
      <alignment horizontal="center" vertical="center"/>
    </xf>
    <xf numFmtId="1" fontId="33" fillId="2" borderId="15" xfId="0" applyNumberFormat="1" applyFont="1" applyFill="1" applyBorder="1" applyAlignment="1" applyProtection="1">
      <alignment horizontal="right" vertical="center"/>
      <protection locked="0"/>
    </xf>
    <xf numFmtId="1" fontId="0" fillId="0" borderId="48" xfId="0" applyNumberFormat="1" applyFill="1" applyBorder="1" applyAlignment="1" applyProtection="1">
      <alignment horizontal="right" vertical="center"/>
    </xf>
    <xf numFmtId="1" fontId="33" fillId="2" borderId="1" xfId="0" applyNumberFormat="1" applyFont="1" applyFill="1" applyBorder="1" applyAlignment="1" applyProtection="1">
      <alignment horizontal="right" vertical="center"/>
      <protection locked="0"/>
    </xf>
    <xf numFmtId="1" fontId="33" fillId="2" borderId="16" xfId="0" applyNumberFormat="1" applyFont="1" applyFill="1" applyBorder="1" applyAlignment="1" applyProtection="1">
      <alignment horizontal="right" vertical="center"/>
      <protection locked="0"/>
    </xf>
    <xf numFmtId="1" fontId="33" fillId="0" borderId="0" xfId="0" applyNumberFormat="1" applyFont="1" applyFill="1" applyBorder="1" applyAlignment="1" applyProtection="1">
      <alignment horizontal="right" vertical="center"/>
      <protection locked="0"/>
    </xf>
    <xf numFmtId="0" fontId="32" fillId="0" borderId="2" xfId="0" applyFont="1" applyBorder="1" applyAlignment="1" applyProtection="1">
      <alignment horizontal="left" vertical="top"/>
    </xf>
    <xf numFmtId="0" fontId="32" fillId="0" borderId="17" xfId="0" applyFont="1" applyBorder="1" applyAlignment="1" applyProtection="1">
      <alignment horizontal="left" vertical="top"/>
    </xf>
    <xf numFmtId="0" fontId="32" fillId="0" borderId="2" xfId="0" applyFont="1" applyBorder="1" applyAlignment="1" applyProtection="1">
      <alignment vertical="center"/>
    </xf>
    <xf numFmtId="49" fontId="32" fillId="0" borderId="11" xfId="0" applyNumberFormat="1" applyFont="1" applyFill="1" applyBorder="1" applyAlignment="1" applyProtection="1">
      <alignment horizontal="center" vertical="center"/>
    </xf>
    <xf numFmtId="49" fontId="32" fillId="0" borderId="12" xfId="0" applyNumberFormat="1" applyFont="1" applyBorder="1" applyAlignment="1" applyProtection="1">
      <alignment horizontal="center" vertical="center"/>
    </xf>
    <xf numFmtId="0" fontId="32" fillId="0" borderId="0" xfId="0" applyFont="1" applyAlignment="1" applyProtection="1">
      <alignment vertical="center"/>
    </xf>
    <xf numFmtId="49" fontId="32" fillId="0" borderId="42" xfId="0" applyNumberFormat="1" applyFont="1" applyBorder="1" applyAlignment="1" applyProtection="1">
      <alignment horizontal="center" vertical="center"/>
    </xf>
    <xf numFmtId="49" fontId="32" fillId="0" borderId="14" xfId="0" applyNumberFormat="1" applyFont="1" applyBorder="1" applyAlignment="1" applyProtection="1">
      <alignment horizontal="center" vertical="center"/>
    </xf>
    <xf numFmtId="0" fontId="32" fillId="0" borderId="14" xfId="0" applyFont="1" applyBorder="1" applyAlignment="1" applyProtection="1">
      <alignment horizontal="center" vertical="center" wrapText="1"/>
    </xf>
    <xf numFmtId="0" fontId="55" fillId="0" borderId="11" xfId="0" applyFont="1" applyBorder="1" applyAlignment="1" applyProtection="1">
      <alignment horizontal="center" vertical="center" wrapText="1"/>
    </xf>
    <xf numFmtId="0" fontId="55" fillId="0" borderId="9" xfId="0" applyFont="1" applyBorder="1" applyAlignment="1" applyProtection="1">
      <alignment horizontal="center" vertical="center" wrapText="1"/>
    </xf>
    <xf numFmtId="0" fontId="55" fillId="0" borderId="2" xfId="0" applyFont="1" applyBorder="1" applyAlignment="1" applyProtection="1">
      <alignment horizontal="center"/>
    </xf>
    <xf numFmtId="1" fontId="0" fillId="0" borderId="11" xfId="0" applyNumberFormat="1" applyFill="1" applyBorder="1" applyAlignment="1" applyProtection="1">
      <alignment horizontal="right" vertical="center"/>
    </xf>
    <xf numFmtId="1" fontId="33" fillId="2" borderId="11" xfId="0" applyNumberFormat="1" applyFont="1" applyFill="1" applyBorder="1" applyAlignment="1" applyProtection="1">
      <alignment horizontal="right" vertical="center"/>
      <protection locked="0"/>
    </xf>
    <xf numFmtId="1" fontId="33" fillId="2" borderId="12" xfId="0" applyNumberFormat="1" applyFont="1" applyFill="1" applyBorder="1" applyAlignment="1" applyProtection="1">
      <alignment horizontal="right" vertical="center"/>
      <protection locked="0"/>
    </xf>
    <xf numFmtId="0" fontId="32" fillId="0" borderId="0" xfId="0" applyFont="1" applyFill="1" applyProtection="1"/>
    <xf numFmtId="0" fontId="59" fillId="0" borderId="0" xfId="0" applyFont="1" applyAlignment="1" applyProtection="1">
      <alignment horizontal="left" vertical="center"/>
    </xf>
    <xf numFmtId="0" fontId="32" fillId="0" borderId="0" xfId="0" applyFont="1" applyBorder="1" applyAlignment="1" applyProtection="1">
      <alignment horizontal="center" vertical="center"/>
    </xf>
    <xf numFmtId="0" fontId="32" fillId="0" borderId="0" xfId="0" applyFont="1" applyBorder="1" applyAlignment="1" applyProtection="1">
      <alignment horizontal="left" vertical="center"/>
    </xf>
    <xf numFmtId="0" fontId="13" fillId="0" borderId="0" xfId="0" applyFont="1" applyAlignment="1" applyProtection="1">
      <alignment vertical="center"/>
    </xf>
    <xf numFmtId="0" fontId="5" fillId="0" borderId="0" xfId="0" applyFont="1" applyAlignment="1" applyProtection="1"/>
    <xf numFmtId="0" fontId="5" fillId="0" borderId="0" xfId="0" applyFont="1" applyAlignment="1" applyProtection="1">
      <alignment horizontal="left" vertical="center"/>
    </xf>
    <xf numFmtId="0" fontId="60" fillId="0" borderId="0" xfId="0" applyFont="1" applyAlignment="1" applyProtection="1">
      <alignment horizontal="left" vertical="center"/>
    </xf>
    <xf numFmtId="49" fontId="32" fillId="0" borderId="14" xfId="0" applyNumberFormat="1" applyFont="1" applyBorder="1" applyAlignment="1" applyProtection="1">
      <alignment horizontal="center" vertical="center" wrapText="1"/>
    </xf>
    <xf numFmtId="0" fontId="55" fillId="0" borderId="11" xfId="0" applyFont="1" applyBorder="1" applyAlignment="1" applyProtection="1">
      <alignment horizontal="center" vertical="center"/>
    </xf>
    <xf numFmtId="49" fontId="32" fillId="0" borderId="11" xfId="0" applyNumberFormat="1" applyFont="1" applyBorder="1" applyAlignment="1" applyProtection="1">
      <alignment horizontal="center"/>
    </xf>
    <xf numFmtId="49" fontId="32" fillId="0" borderId="12" xfId="0" applyNumberFormat="1" applyFont="1" applyBorder="1" applyAlignment="1" applyProtection="1">
      <alignment horizontal="center"/>
    </xf>
    <xf numFmtId="1" fontId="33" fillId="2" borderId="9" xfId="0" applyNumberFormat="1" applyFont="1" applyFill="1" applyBorder="1" applyAlignment="1" applyProtection="1">
      <alignment horizontal="center" vertical="center"/>
      <protection locked="0"/>
    </xf>
    <xf numFmtId="0" fontId="20" fillId="0" borderId="0" xfId="0" applyFont="1" applyFill="1" applyBorder="1" applyAlignment="1" applyProtection="1">
      <alignment horizontal="right"/>
    </xf>
    <xf numFmtId="0" fontId="34" fillId="0" borderId="0" xfId="0" applyFont="1" applyFill="1" applyBorder="1" applyAlignment="1" applyProtection="1">
      <alignment horizontal="center"/>
    </xf>
    <xf numFmtId="0" fontId="5" fillId="0" borderId="0" xfId="0" applyFont="1" applyBorder="1" applyAlignment="1" applyProtection="1">
      <alignment vertical="center"/>
    </xf>
    <xf numFmtId="0" fontId="13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0" xfId="0" applyBorder="1" applyAlignment="1" applyProtection="1">
      <alignment vertical="center" textRotation="90" wrapText="1"/>
    </xf>
    <xf numFmtId="0" fontId="32" fillId="0" borderId="49" xfId="0" applyFont="1" applyBorder="1" applyAlignment="1" applyProtection="1">
      <alignment horizontal="center" vertical="center" wrapText="1"/>
    </xf>
    <xf numFmtId="0" fontId="55" fillId="0" borderId="10" xfId="0" applyFont="1" applyBorder="1" applyAlignment="1" applyProtection="1">
      <alignment horizontal="center" vertical="center"/>
    </xf>
    <xf numFmtId="0" fontId="55" fillId="0" borderId="50" xfId="0" applyFont="1" applyBorder="1" applyAlignment="1" applyProtection="1">
      <alignment horizontal="center" vertical="center"/>
    </xf>
    <xf numFmtId="1" fontId="0" fillId="0" borderId="10" xfId="0" applyNumberFormat="1" applyFill="1" applyBorder="1" applyAlignment="1" applyProtection="1">
      <alignment vertical="center"/>
    </xf>
    <xf numFmtId="0" fontId="0" fillId="0" borderId="10" xfId="0" applyBorder="1" applyAlignment="1" applyProtection="1">
      <alignment horizontal="center" vertical="center"/>
    </xf>
    <xf numFmtId="1" fontId="33" fillId="2" borderId="10" xfId="0" applyNumberFormat="1" applyFont="1" applyFill="1" applyBorder="1" applyAlignment="1" applyProtection="1">
      <alignment horizontal="right" vertical="center"/>
      <protection locked="0"/>
    </xf>
    <xf numFmtId="0" fontId="0" fillId="0" borderId="10" xfId="0" applyBorder="1" applyAlignment="1" applyProtection="1">
      <alignment horizontal="center" vertical="top"/>
    </xf>
    <xf numFmtId="1" fontId="33" fillId="2" borderId="10" xfId="0" applyNumberFormat="1" applyFont="1" applyFill="1" applyBorder="1" applyAlignment="1" applyProtection="1">
      <alignment vertical="center"/>
      <protection locked="0"/>
    </xf>
    <xf numFmtId="1" fontId="33" fillId="2" borderId="18" xfId="0" applyNumberFormat="1" applyFont="1" applyFill="1" applyBorder="1" applyAlignment="1" applyProtection="1">
      <alignment horizontal="right" vertical="center"/>
      <protection locked="0"/>
    </xf>
    <xf numFmtId="1" fontId="4" fillId="0" borderId="48" xfId="0" applyNumberFormat="1" applyFont="1" applyFill="1" applyBorder="1" applyAlignment="1" applyProtection="1">
      <alignment horizontal="right"/>
      <protection locked="0"/>
    </xf>
    <xf numFmtId="1" fontId="4" fillId="0" borderId="15" xfId="0" applyNumberFormat="1" applyFont="1" applyFill="1" applyBorder="1" applyAlignment="1" applyProtection="1">
      <alignment horizontal="right"/>
      <protection locked="0"/>
    </xf>
    <xf numFmtId="1" fontId="4" fillId="0" borderId="16" xfId="0" applyNumberFormat="1" applyFont="1" applyFill="1" applyBorder="1" applyAlignment="1" applyProtection="1">
      <alignment horizontal="right"/>
      <protection locked="0"/>
    </xf>
    <xf numFmtId="49" fontId="62" fillId="2" borderId="2" xfId="0" applyNumberFormat="1" applyFont="1" applyFill="1" applyBorder="1" applyAlignment="1" applyProtection="1">
      <alignment horizontal="center"/>
      <protection locked="0"/>
    </xf>
    <xf numFmtId="49" fontId="24" fillId="0" borderId="2" xfId="0" applyNumberFormat="1" applyFont="1" applyFill="1" applyBorder="1" applyAlignment="1" applyProtection="1">
      <alignment horizontal="center"/>
    </xf>
    <xf numFmtId="49" fontId="24" fillId="0" borderId="2" xfId="0" applyNumberFormat="1" applyFont="1" applyFill="1" applyBorder="1" applyAlignment="1" applyProtection="1">
      <alignment horizontal="center"/>
      <protection locked="0"/>
    </xf>
    <xf numFmtId="0" fontId="24" fillId="0" borderId="0" xfId="0" applyFont="1" applyFill="1" applyBorder="1" applyAlignment="1" applyProtection="1"/>
    <xf numFmtId="0" fontId="24" fillId="0" borderId="0" xfId="0" applyFont="1" applyFill="1" applyBorder="1" applyProtection="1"/>
    <xf numFmtId="0" fontId="24" fillId="0" borderId="20" xfId="0" applyFont="1" applyFill="1" applyBorder="1" applyProtection="1"/>
    <xf numFmtId="0" fontId="24" fillId="0" borderId="2" xfId="0" applyFont="1" applyFill="1" applyBorder="1" applyProtection="1"/>
    <xf numFmtId="2" fontId="32" fillId="0" borderId="2" xfId="0" applyNumberFormat="1" applyFont="1" applyFill="1" applyBorder="1" applyAlignment="1" applyProtection="1">
      <alignment horizontal="right"/>
    </xf>
    <xf numFmtId="2" fontId="32" fillId="0" borderId="2" xfId="0" applyNumberFormat="1" applyFont="1" applyBorder="1" applyAlignment="1" applyProtection="1">
      <alignment horizontal="right"/>
    </xf>
    <xf numFmtId="2" fontId="32" fillId="0" borderId="2" xfId="0" applyNumberFormat="1" applyFont="1" applyFill="1" applyBorder="1" applyAlignment="1" applyProtection="1">
      <alignment horizontal="right" vertical="top" wrapText="1"/>
    </xf>
    <xf numFmtId="2" fontId="32" fillId="0" borderId="0" xfId="0" applyNumberFormat="1" applyFont="1" applyBorder="1" applyAlignment="1" applyProtection="1">
      <alignment horizontal="right"/>
    </xf>
    <xf numFmtId="2" fontId="32" fillId="0" borderId="0" xfId="0" applyNumberFormat="1" applyFont="1" applyFill="1" applyBorder="1" applyAlignment="1" applyProtection="1">
      <alignment horizontal="right"/>
    </xf>
    <xf numFmtId="0" fontId="55" fillId="0" borderId="0" xfId="0" applyFont="1" applyFill="1" applyBorder="1" applyProtection="1"/>
    <xf numFmtId="0" fontId="55" fillId="0" borderId="0" xfId="0" applyFont="1" applyBorder="1" applyAlignment="1" applyProtection="1">
      <alignment horizontal="right"/>
    </xf>
    <xf numFmtId="0" fontId="55" fillId="0" borderId="0" xfId="0" applyFont="1" applyFill="1" applyProtection="1"/>
    <xf numFmtId="1" fontId="55" fillId="0" borderId="0" xfId="0" applyNumberFormat="1" applyFont="1" applyFill="1" applyBorder="1" applyAlignment="1" applyProtection="1">
      <alignment horizontal="right"/>
    </xf>
    <xf numFmtId="1" fontId="55" fillId="0" borderId="0" xfId="0" applyNumberFormat="1" applyFont="1" applyFill="1" applyAlignment="1" applyProtection="1">
      <alignment horizontal="right"/>
    </xf>
    <xf numFmtId="0" fontId="55" fillId="0" borderId="0" xfId="0" applyFont="1" applyFill="1" applyAlignment="1" applyProtection="1">
      <alignment horizontal="right"/>
    </xf>
    <xf numFmtId="0" fontId="55" fillId="0" borderId="2" xfId="0" applyFont="1" applyFill="1" applyBorder="1" applyAlignment="1" applyProtection="1">
      <alignment horizontal="right"/>
    </xf>
    <xf numFmtId="0" fontId="55" fillId="0" borderId="2" xfId="0" applyFont="1" applyBorder="1" applyAlignment="1" applyProtection="1">
      <alignment horizontal="right"/>
    </xf>
    <xf numFmtId="0" fontId="55" fillId="0" borderId="2" xfId="0" applyFont="1" applyBorder="1" applyAlignment="1" applyProtection="1">
      <alignment horizontal="left"/>
    </xf>
    <xf numFmtId="0" fontId="55" fillId="0" borderId="2" xfId="0" applyFont="1" applyFill="1" applyBorder="1" applyAlignment="1" applyProtection="1">
      <alignment horizontal="center" vertical="center" wrapText="1"/>
    </xf>
    <xf numFmtId="0" fontId="55" fillId="0" borderId="2" xfId="0" applyFont="1" applyFill="1" applyBorder="1" applyAlignment="1" applyProtection="1">
      <alignment horizontal="center" vertical="center" shrinkToFit="1"/>
    </xf>
    <xf numFmtId="0" fontId="9" fillId="0" borderId="0" xfId="0" applyFont="1" applyFill="1" applyBorder="1" applyAlignment="1" applyProtection="1"/>
    <xf numFmtId="49" fontId="9" fillId="0" borderId="0" xfId="0" applyNumberFormat="1" applyFont="1" applyFill="1" applyBorder="1" applyAlignment="1" applyProtection="1">
      <alignment horizontal="center"/>
      <protection locked="0"/>
    </xf>
    <xf numFmtId="49" fontId="11" fillId="0" borderId="0" xfId="0" applyNumberFormat="1" applyFont="1" applyFill="1" applyBorder="1" applyAlignment="1" applyProtection="1">
      <alignment horizontal="center"/>
      <protection locked="0"/>
    </xf>
    <xf numFmtId="0" fontId="57" fillId="0" borderId="0" xfId="0" applyFont="1"/>
    <xf numFmtId="0" fontId="34" fillId="0" borderId="0" xfId="0" applyFont="1" applyFill="1" applyAlignment="1" applyProtection="1"/>
    <xf numFmtId="0" fontId="61" fillId="0" borderId="0" xfId="0" applyFont="1" applyFill="1" applyBorder="1" applyAlignment="1" applyProtection="1">
      <alignment horizontal="center"/>
    </xf>
    <xf numFmtId="0" fontId="24" fillId="0" borderId="3" xfId="0" applyFont="1" applyFill="1" applyBorder="1" applyProtection="1"/>
    <xf numFmtId="0" fontId="61" fillId="0" borderId="26" xfId="0" applyFont="1" applyFill="1" applyBorder="1" applyAlignment="1" applyProtection="1">
      <alignment horizontal="center"/>
    </xf>
    <xf numFmtId="0" fontId="24" fillId="0" borderId="5" xfId="0" applyFont="1" applyFill="1" applyBorder="1" applyProtection="1"/>
    <xf numFmtId="0" fontId="61" fillId="0" borderId="6" xfId="0" applyFont="1" applyFill="1" applyBorder="1" applyProtection="1"/>
    <xf numFmtId="49" fontId="62" fillId="2" borderId="43" xfId="0" applyNumberFormat="1" applyFont="1" applyFill="1" applyBorder="1" applyAlignment="1" applyProtection="1">
      <protection locked="0"/>
    </xf>
    <xf numFmtId="49" fontId="62" fillId="2" borderId="9" xfId="0" applyNumberFormat="1" applyFont="1" applyFill="1" applyBorder="1" applyAlignment="1" applyProtection="1">
      <protection locked="0"/>
    </xf>
    <xf numFmtId="0" fontId="61" fillId="0" borderId="6" xfId="0" applyFont="1" applyFill="1" applyBorder="1" applyProtection="1">
      <protection locked="0"/>
    </xf>
    <xf numFmtId="0" fontId="24" fillId="0" borderId="0" xfId="0" applyFont="1" applyFill="1" applyBorder="1" applyAlignment="1" applyProtection="1">
      <alignment horizontal="center"/>
    </xf>
    <xf numFmtId="0" fontId="24" fillId="0" borderId="2" xfId="0" applyFont="1" applyBorder="1" applyProtection="1"/>
    <xf numFmtId="49" fontId="24" fillId="0" borderId="0" xfId="0" applyNumberFormat="1" applyFont="1" applyFill="1" applyBorder="1" applyProtection="1"/>
    <xf numFmtId="49" fontId="24" fillId="0" borderId="0" xfId="0" applyNumberFormat="1" applyFont="1" applyFill="1" applyBorder="1" applyAlignment="1" applyProtection="1">
      <alignment horizontal="center"/>
    </xf>
    <xf numFmtId="0" fontId="24" fillId="0" borderId="0" xfId="0" applyFont="1" applyProtection="1"/>
    <xf numFmtId="0" fontId="24" fillId="0" borderId="0" xfId="0" applyFont="1" applyFill="1" applyBorder="1" applyAlignment="1" applyProtection="1">
      <alignment horizontal="left"/>
    </xf>
    <xf numFmtId="0" fontId="24" fillId="0" borderId="2" xfId="0" applyFont="1" applyFill="1" applyBorder="1" applyAlignment="1" applyProtection="1">
      <alignment horizontal="left" vertical="center"/>
    </xf>
    <xf numFmtId="0" fontId="24" fillId="0" borderId="2" xfId="0" applyFont="1" applyFill="1" applyBorder="1" applyAlignment="1" applyProtection="1">
      <alignment horizontal="center" wrapText="1"/>
    </xf>
    <xf numFmtId="0" fontId="24" fillId="0" borderId="0" xfId="0" applyFont="1" applyFill="1" applyBorder="1" applyAlignment="1" applyProtection="1">
      <alignment horizontal="left" vertical="center"/>
    </xf>
    <xf numFmtId="0" fontId="24" fillId="0" borderId="0" xfId="0" applyFont="1" applyFill="1" applyBorder="1" applyAlignment="1" applyProtection="1">
      <alignment horizontal="center" wrapText="1"/>
    </xf>
    <xf numFmtId="0" fontId="24" fillId="0" borderId="2" xfId="0" applyFont="1" applyFill="1" applyBorder="1" applyAlignment="1" applyProtection="1">
      <alignment horizontal="center"/>
    </xf>
    <xf numFmtId="0" fontId="20" fillId="0" borderId="0" xfId="0" applyFont="1" applyFill="1" applyBorder="1" applyAlignment="1" applyProtection="1">
      <alignment horizontal="center" wrapText="1"/>
    </xf>
    <xf numFmtId="1" fontId="62" fillId="2" borderId="2" xfId="0" applyNumberFormat="1" applyFont="1" applyFill="1" applyBorder="1" applyAlignment="1" applyProtection="1">
      <alignment horizontal="center"/>
      <protection locked="0"/>
    </xf>
    <xf numFmtId="0" fontId="24" fillId="0" borderId="7" xfId="0" applyFont="1" applyFill="1" applyBorder="1" applyProtection="1"/>
    <xf numFmtId="0" fontId="24" fillId="0" borderId="8" xfId="0" applyFont="1" applyFill="1" applyBorder="1" applyProtection="1"/>
    <xf numFmtId="0" fontId="61" fillId="0" borderId="27" xfId="0" applyFont="1" applyFill="1" applyBorder="1" applyProtection="1"/>
    <xf numFmtId="0" fontId="34" fillId="0" borderId="0" xfId="0" applyFont="1" applyFill="1" applyAlignment="1" applyProtection="1">
      <alignment horizontal="left" vertical="center"/>
    </xf>
    <xf numFmtId="0" fontId="34" fillId="0" borderId="3" xfId="0" applyFont="1" applyBorder="1" applyAlignment="1" applyProtection="1">
      <alignment horizontal="left" vertical="center"/>
    </xf>
    <xf numFmtId="0" fontId="34" fillId="0" borderId="4" xfId="0" applyFont="1" applyBorder="1" applyAlignment="1" applyProtection="1">
      <alignment horizontal="left" vertical="center"/>
    </xf>
    <xf numFmtId="0" fontId="24" fillId="0" borderId="4" xfId="0" applyFont="1" applyBorder="1" applyAlignment="1" applyProtection="1">
      <alignment horizontal="left" vertical="center"/>
    </xf>
    <xf numFmtId="0" fontId="24" fillId="0" borderId="26" xfId="0" applyFont="1" applyFill="1" applyBorder="1" applyProtection="1"/>
    <xf numFmtId="0" fontId="24" fillId="0" borderId="5" xfId="0" applyFont="1" applyBorder="1"/>
    <xf numFmtId="0" fontId="24" fillId="0" borderId="6" xfId="0" applyFont="1" applyFill="1" applyBorder="1" applyProtection="1"/>
    <xf numFmtId="1" fontId="34" fillId="0" borderId="6" xfId="0" applyNumberFormat="1" applyFont="1" applyFill="1" applyBorder="1" applyAlignment="1" applyProtection="1">
      <alignment horizontal="center" vertical="center" wrapText="1"/>
    </xf>
    <xf numFmtId="1" fontId="34" fillId="0" borderId="0" xfId="0" applyNumberFormat="1" applyFont="1" applyFill="1" applyBorder="1" applyAlignment="1" applyProtection="1">
      <alignment horizontal="center" vertical="center" wrapText="1"/>
    </xf>
    <xf numFmtId="164" fontId="62" fillId="0" borderId="6" xfId="0" applyNumberFormat="1" applyFont="1" applyFill="1" applyBorder="1" applyAlignment="1" applyProtection="1">
      <alignment horizontal="center" wrapText="1"/>
    </xf>
    <xf numFmtId="164" fontId="62" fillId="0" borderId="0" xfId="0" applyNumberFormat="1" applyFont="1" applyFill="1" applyBorder="1" applyAlignment="1" applyProtection="1">
      <alignment horizontal="center" wrapText="1"/>
    </xf>
    <xf numFmtId="0" fontId="24" fillId="0" borderId="7" xfId="0" applyFont="1" applyBorder="1"/>
    <xf numFmtId="0" fontId="34" fillId="0" borderId="51" xfId="0" applyFont="1" applyBorder="1" applyAlignment="1" applyProtection="1">
      <alignment horizontal="left"/>
    </xf>
    <xf numFmtId="0" fontId="34" fillId="0" borderId="8" xfId="0" applyFont="1" applyBorder="1" applyAlignment="1" applyProtection="1">
      <alignment horizontal="left"/>
    </xf>
    <xf numFmtId="164" fontId="62" fillId="0" borderId="27" xfId="0" applyNumberFormat="1" applyFont="1" applyFill="1" applyBorder="1" applyAlignment="1" applyProtection="1">
      <alignment horizontal="center" wrapText="1"/>
    </xf>
    <xf numFmtId="0" fontId="24" fillId="0" borderId="0" xfId="0" applyFont="1" applyBorder="1"/>
    <xf numFmtId="0" fontId="64" fillId="0" borderId="0" xfId="0" applyFont="1" applyFill="1" applyBorder="1" applyAlignment="1" applyProtection="1">
      <alignment horizontal="center" vertical="center" wrapText="1"/>
    </xf>
    <xf numFmtId="0" fontId="55" fillId="0" borderId="0" xfId="0" applyFont="1" applyBorder="1" applyAlignment="1" applyProtection="1">
      <alignment horizontal="left" vertical="top" wrapText="1"/>
    </xf>
    <xf numFmtId="0" fontId="55" fillId="0" borderId="0" xfId="0" applyFont="1" applyFill="1" applyAlignment="1" applyProtection="1">
      <alignment horizontal="center"/>
    </xf>
    <xf numFmtId="0" fontId="61" fillId="0" borderId="0" xfId="0" applyFont="1" applyFill="1" applyBorder="1" applyProtection="1"/>
    <xf numFmtId="49" fontId="11" fillId="2" borderId="43" xfId="0" applyNumberFormat="1" applyFont="1" applyFill="1" applyBorder="1" applyAlignment="1" applyProtection="1">
      <protection locked="0"/>
    </xf>
    <xf numFmtId="49" fontId="11" fillId="2" borderId="9" xfId="0" applyNumberFormat="1" applyFont="1" applyFill="1" applyBorder="1" applyAlignment="1" applyProtection="1">
      <protection locked="0"/>
    </xf>
    <xf numFmtId="0" fontId="9" fillId="0" borderId="21" xfId="0" applyFont="1" applyFill="1" applyBorder="1" applyAlignment="1" applyProtection="1"/>
    <xf numFmtId="0" fontId="65" fillId="0" borderId="0" xfId="0" applyFont="1" applyFill="1" applyBorder="1" applyAlignment="1" applyProtection="1">
      <alignment horizontal="center"/>
    </xf>
    <xf numFmtId="0" fontId="55" fillId="0" borderId="0" xfId="0" applyFont="1" applyFill="1" applyBorder="1" applyProtection="1">
      <protection locked="0"/>
    </xf>
    <xf numFmtId="0" fontId="55" fillId="0" borderId="0" xfId="0" applyFont="1" applyFill="1" applyAlignment="1" applyProtection="1">
      <alignment vertical="top"/>
    </xf>
    <xf numFmtId="0" fontId="66" fillId="0" borderId="0" xfId="0" applyFont="1" applyFill="1" applyAlignment="1" applyProtection="1">
      <alignment vertical="center"/>
    </xf>
    <xf numFmtId="0" fontId="55" fillId="0" borderId="0" xfId="0" applyFont="1" applyFill="1" applyAlignment="1" applyProtection="1">
      <alignment vertical="center"/>
    </xf>
    <xf numFmtId="0" fontId="55" fillId="0" borderId="0" xfId="0" quotePrefix="1" applyFont="1" applyFill="1" applyAlignment="1" applyProtection="1">
      <alignment vertical="top" wrapText="1"/>
    </xf>
    <xf numFmtId="0" fontId="55" fillId="0" borderId="0" xfId="0" applyFont="1" applyFill="1" applyAlignment="1" applyProtection="1">
      <alignment vertical="top" wrapText="1"/>
    </xf>
    <xf numFmtId="0" fontId="55" fillId="0" borderId="0" xfId="0" applyFont="1" applyProtection="1"/>
    <xf numFmtId="0" fontId="66" fillId="0" borderId="0" xfId="0" applyFont="1" applyProtection="1"/>
    <xf numFmtId="0" fontId="55" fillId="0" borderId="0" xfId="0" applyFont="1" applyAlignment="1" applyProtection="1">
      <alignment vertical="justify"/>
    </xf>
    <xf numFmtId="0" fontId="55" fillId="0" borderId="0" xfId="0" applyFont="1"/>
    <xf numFmtId="0" fontId="55" fillId="0" borderId="0" xfId="0" applyFont="1" applyBorder="1" applyAlignment="1">
      <alignment horizontal="center"/>
    </xf>
    <xf numFmtId="0" fontId="55" fillId="0" borderId="0" xfId="0" applyFont="1" applyFill="1" applyAlignment="1" applyProtection="1">
      <alignment horizontal="left" vertical="center"/>
    </xf>
    <xf numFmtId="0" fontId="0" fillId="0" borderId="0" xfId="0" applyBorder="1" applyAlignment="1"/>
    <xf numFmtId="0" fontId="9" fillId="0" borderId="0" xfId="0" applyFont="1" applyBorder="1"/>
    <xf numFmtId="0" fontId="56" fillId="0" borderId="14" xfId="0" applyFont="1" applyFill="1" applyBorder="1" applyAlignment="1" applyProtection="1">
      <alignment horizontal="center" vertical="top" wrapText="1"/>
    </xf>
    <xf numFmtId="0" fontId="56" fillId="0" borderId="1" xfId="0" applyFont="1" applyFill="1" applyBorder="1" applyAlignment="1" applyProtection="1">
      <alignment horizontal="center" vertical="top" wrapText="1"/>
    </xf>
    <xf numFmtId="0" fontId="55" fillId="0" borderId="0" xfId="0" applyFont="1" applyAlignment="1" applyProtection="1">
      <alignment shrinkToFit="1"/>
    </xf>
    <xf numFmtId="0" fontId="65" fillId="0" borderId="9" xfId="0" applyFont="1" applyBorder="1" applyAlignment="1" applyProtection="1">
      <alignment horizontal="center" vertical="center" wrapText="1"/>
    </xf>
    <xf numFmtId="0" fontId="55" fillId="0" borderId="10" xfId="0" applyFont="1" applyBorder="1" applyAlignment="1" applyProtection="1">
      <alignment horizontal="center" vertical="center" wrapText="1"/>
    </xf>
    <xf numFmtId="1" fontId="4" fillId="2" borderId="52" xfId="0" applyNumberFormat="1" applyFont="1" applyFill="1" applyBorder="1" applyAlignment="1" applyProtection="1">
      <alignment horizontal="right"/>
      <protection locked="0"/>
    </xf>
    <xf numFmtId="1" fontId="4" fillId="2" borderId="48" xfId="0" applyNumberFormat="1" applyFont="1" applyFill="1" applyBorder="1" applyAlignment="1" applyProtection="1">
      <alignment horizontal="right"/>
      <protection locked="0"/>
    </xf>
    <xf numFmtId="0" fontId="67" fillId="0" borderId="0" xfId="0" applyFont="1" applyBorder="1" applyProtection="1">
      <protection locked="0"/>
    </xf>
    <xf numFmtId="0" fontId="67" fillId="0" borderId="0" xfId="0" applyFont="1" applyBorder="1"/>
    <xf numFmtId="0" fontId="55" fillId="5" borderId="0" xfId="0" applyFont="1" applyFill="1" applyBorder="1" applyProtection="1">
      <protection locked="0"/>
    </xf>
    <xf numFmtId="0" fontId="13" fillId="0" borderId="0" xfId="0" applyFont="1" applyFill="1" applyBorder="1" applyProtection="1">
      <protection locked="0"/>
    </xf>
    <xf numFmtId="0" fontId="9" fillId="0" borderId="0" xfId="0" applyFont="1" applyBorder="1" applyAlignment="1">
      <alignment horizontal="center"/>
    </xf>
    <xf numFmtId="0" fontId="56" fillId="0" borderId="11" xfId="0" applyFont="1" applyFill="1" applyBorder="1" applyAlignment="1" applyProtection="1">
      <alignment horizontal="center" vertical="justify" wrapText="1"/>
    </xf>
    <xf numFmtId="0" fontId="56" fillId="0" borderId="15" xfId="0" applyFont="1" applyFill="1" applyBorder="1" applyAlignment="1" applyProtection="1">
      <alignment horizontal="center" vertical="justify" wrapText="1"/>
    </xf>
    <xf numFmtId="0" fontId="56" fillId="0" borderId="0" xfId="0" applyFont="1"/>
    <xf numFmtId="0" fontId="18" fillId="0" borderId="0" xfId="0" applyFont="1" applyAlignment="1" applyProtection="1">
      <alignment horizontal="center"/>
    </xf>
    <xf numFmtId="0" fontId="18" fillId="0" borderId="0" xfId="0" applyFont="1" applyAlignment="1" applyProtection="1">
      <alignment horizontal="right"/>
    </xf>
    <xf numFmtId="0" fontId="5" fillId="0" borderId="0" xfId="0" applyFont="1" applyFill="1" applyAlignment="1" applyProtection="1"/>
    <xf numFmtId="0" fontId="54" fillId="0" borderId="0" xfId="0" applyFont="1" applyFill="1" applyAlignment="1" applyProtection="1">
      <alignment vertical="center" wrapText="1"/>
    </xf>
    <xf numFmtId="0" fontId="18" fillId="4" borderId="0" xfId="0" applyFont="1" applyFill="1" applyAlignment="1" applyProtection="1">
      <alignment horizontal="center"/>
    </xf>
    <xf numFmtId="0" fontId="10" fillId="0" borderId="0" xfId="0" applyFont="1" applyAlignment="1"/>
    <xf numFmtId="0" fontId="10" fillId="0" borderId="6" xfId="0" applyFont="1" applyBorder="1" applyAlignment="1"/>
    <xf numFmtId="0" fontId="10" fillId="0" borderId="0" xfId="0" applyFont="1" applyFill="1" applyAlignment="1" applyProtection="1">
      <alignment horizontal="right"/>
    </xf>
    <xf numFmtId="0" fontId="10" fillId="0" borderId="0" xfId="0" applyFont="1" applyFill="1" applyAlignment="1" applyProtection="1"/>
    <xf numFmtId="168" fontId="50" fillId="0" borderId="0" xfId="0" applyNumberFormat="1" applyFont="1" applyAlignment="1" applyProtection="1">
      <protection locked="0"/>
    </xf>
    <xf numFmtId="168" fontId="53" fillId="0" borderId="0" xfId="0" applyNumberFormat="1" applyFont="1" applyAlignment="1" applyProtection="1">
      <alignment vertical="center"/>
      <protection locked="0"/>
    </xf>
    <xf numFmtId="49" fontId="34" fillId="0" borderId="0" xfId="0" applyNumberFormat="1" applyFont="1" applyFill="1" applyAlignment="1" applyProtection="1"/>
    <xf numFmtId="0" fontId="5" fillId="4" borderId="0" xfId="0" applyFont="1" applyFill="1" applyAlignment="1" applyProtection="1"/>
    <xf numFmtId="0" fontId="3" fillId="0" borderId="20" xfId="0" applyFont="1" applyBorder="1" applyAlignment="1" applyProtection="1">
      <alignment shrinkToFit="1"/>
    </xf>
    <xf numFmtId="1" fontId="3" fillId="0" borderId="2" xfId="0" applyNumberFormat="1" applyFont="1" applyBorder="1" applyAlignment="1" applyProtection="1">
      <alignment horizontal="center"/>
    </xf>
    <xf numFmtId="166" fontId="4" fillId="0" borderId="2" xfId="0" applyNumberFormat="1" applyFont="1" applyFill="1" applyBorder="1" applyAlignment="1" applyProtection="1">
      <alignment horizontal="center" vertical="top" wrapText="1"/>
      <protection locked="0"/>
    </xf>
    <xf numFmtId="165" fontId="4" fillId="0" borderId="2" xfId="0" applyNumberFormat="1" applyFont="1" applyFill="1" applyBorder="1" applyAlignment="1" applyProtection="1">
      <alignment horizontal="center" vertical="top" wrapText="1"/>
      <protection locked="0"/>
    </xf>
    <xf numFmtId="0" fontId="24" fillId="0" borderId="0" xfId="0" applyFont="1" applyFill="1" applyBorder="1" applyAlignment="1" applyProtection="1">
      <protection locked="0"/>
    </xf>
    <xf numFmtId="0" fontId="24" fillId="0" borderId="24" xfId="0" applyFont="1" applyFill="1" applyBorder="1" applyAlignment="1" applyProtection="1">
      <protection locked="0"/>
    </xf>
    <xf numFmtId="0" fontId="3" fillId="0" borderId="2" xfId="0" applyFont="1" applyBorder="1" applyAlignment="1" applyProtection="1">
      <alignment horizontal="center" shrinkToFit="1"/>
    </xf>
    <xf numFmtId="0" fontId="9" fillId="0" borderId="53" xfId="0" applyFont="1" applyBorder="1" applyAlignment="1"/>
    <xf numFmtId="168" fontId="0" fillId="0" borderId="54" xfId="0" applyNumberFormat="1" applyBorder="1" applyAlignment="1" applyProtection="1">
      <protection locked="0"/>
    </xf>
    <xf numFmtId="168" fontId="0" fillId="0" borderId="0" xfId="0" applyNumberFormat="1" applyBorder="1" applyAlignment="1" applyProtection="1">
      <protection locked="0"/>
    </xf>
    <xf numFmtId="168" fontId="0" fillId="0" borderId="53" xfId="0" applyNumberFormat="1" applyBorder="1" applyAlignment="1" applyProtection="1">
      <protection locked="0"/>
    </xf>
    <xf numFmtId="168" fontId="0" fillId="0" borderId="24" xfId="0" applyNumberFormat="1" applyBorder="1" applyAlignment="1" applyProtection="1">
      <protection locked="0"/>
    </xf>
    <xf numFmtId="168" fontId="10" fillId="0" borderId="22" xfId="0" applyNumberFormat="1" applyFont="1" applyBorder="1" applyAlignment="1" applyProtection="1">
      <alignment horizontal="center"/>
      <protection locked="0"/>
    </xf>
    <xf numFmtId="0" fontId="3" fillId="0" borderId="53" xfId="0" applyFont="1" applyBorder="1" applyAlignment="1" applyProtection="1">
      <protection locked="0"/>
    </xf>
    <xf numFmtId="0" fontId="3" fillId="0" borderId="24" xfId="0" applyFont="1" applyBorder="1" applyAlignment="1" applyProtection="1">
      <protection locked="0"/>
    </xf>
    <xf numFmtId="0" fontId="10" fillId="0" borderId="2" xfId="0" applyFont="1" applyBorder="1" applyAlignment="1" applyProtection="1">
      <alignment horizontal="center"/>
    </xf>
    <xf numFmtId="0" fontId="10" fillId="0" borderId="41" xfId="0" applyFont="1" applyBorder="1" applyAlignment="1" applyProtection="1">
      <alignment horizontal="center"/>
    </xf>
    <xf numFmtId="0" fontId="0" fillId="0" borderId="54" xfId="0" applyBorder="1" applyAlignment="1"/>
    <xf numFmtId="0" fontId="0" fillId="0" borderId="53" xfId="0" applyBorder="1" applyAlignment="1"/>
    <xf numFmtId="0" fontId="0" fillId="0" borderId="24" xfId="0" applyBorder="1" applyAlignment="1"/>
    <xf numFmtId="0" fontId="3" fillId="0" borderId="0" xfId="0" applyFont="1" applyFill="1" applyBorder="1" applyAlignment="1" applyProtection="1">
      <alignment vertical="top" wrapText="1"/>
    </xf>
    <xf numFmtId="1" fontId="3" fillId="0" borderId="0" xfId="0" applyNumberFormat="1" applyFont="1" applyBorder="1" applyAlignment="1" applyProtection="1"/>
    <xf numFmtId="0" fontId="3" fillId="0" borderId="2" xfId="0" applyFont="1" applyFill="1" applyBorder="1" applyAlignment="1" applyProtection="1">
      <alignment vertical="top" wrapText="1"/>
    </xf>
    <xf numFmtId="0" fontId="3" fillId="0" borderId="20" xfId="0" applyFont="1" applyBorder="1" applyAlignment="1" applyProtection="1">
      <protection locked="0"/>
    </xf>
    <xf numFmtId="0" fontId="3" fillId="0" borderId="9" xfId="0" applyFont="1" applyBorder="1" applyAlignment="1" applyProtection="1">
      <protection locked="0"/>
    </xf>
    <xf numFmtId="168" fontId="10" fillId="0" borderId="9" xfId="0" applyNumberFormat="1" applyFont="1" applyBorder="1" applyAlignment="1" applyProtection="1">
      <alignment horizontal="center"/>
      <protection locked="0"/>
    </xf>
    <xf numFmtId="0" fontId="3" fillId="0" borderId="24" xfId="0" applyFont="1" applyBorder="1" applyAlignment="1" applyProtection="1">
      <alignment shrinkToFit="1"/>
    </xf>
    <xf numFmtId="0" fontId="3" fillId="0" borderId="53" xfId="0" applyFont="1" applyBorder="1" applyAlignment="1" applyProtection="1">
      <alignment shrinkToFit="1"/>
    </xf>
    <xf numFmtId="0" fontId="9" fillId="0" borderId="20" xfId="0" applyFont="1" applyBorder="1" applyAlignment="1"/>
    <xf numFmtId="0" fontId="6" fillId="6" borderId="22" xfId="0" applyFont="1" applyFill="1" applyBorder="1" applyAlignment="1" applyProtection="1">
      <protection locked="0"/>
    </xf>
    <xf numFmtId="0" fontId="57" fillId="0" borderId="55" xfId="0" applyFont="1" applyBorder="1"/>
    <xf numFmtId="49" fontId="57" fillId="0" borderId="54" xfId="0" applyNumberFormat="1" applyFont="1" applyBorder="1" applyProtection="1"/>
    <xf numFmtId="49" fontId="57" fillId="0" borderId="53" xfId="0" applyNumberFormat="1" applyFont="1" applyBorder="1" applyProtection="1"/>
    <xf numFmtId="49" fontId="24" fillId="2" borderId="2" xfId="0" applyNumberFormat="1" applyFont="1" applyFill="1" applyBorder="1" applyAlignment="1" applyProtection="1">
      <alignment horizontal="center"/>
    </xf>
    <xf numFmtId="168" fontId="48" fillId="2" borderId="38" xfId="0" applyNumberFormat="1" applyFont="1" applyFill="1" applyBorder="1" applyAlignment="1" applyProtection="1">
      <alignment vertical="center"/>
      <protection locked="0"/>
    </xf>
    <xf numFmtId="168" fontId="48" fillId="2" borderId="35" xfId="0" applyNumberFormat="1" applyFont="1" applyFill="1" applyBorder="1" applyAlignment="1" applyProtection="1">
      <alignment vertical="center"/>
      <protection locked="0"/>
    </xf>
    <xf numFmtId="168" fontId="48" fillId="0" borderId="35" xfId="0" applyNumberFormat="1" applyFont="1" applyFill="1" applyBorder="1" applyAlignment="1" applyProtection="1">
      <alignment vertical="center"/>
    </xf>
    <xf numFmtId="168" fontId="48" fillId="0" borderId="36" xfId="0" applyNumberFormat="1" applyFont="1" applyFill="1" applyBorder="1" applyAlignment="1" applyProtection="1">
      <alignment vertical="center"/>
    </xf>
    <xf numFmtId="168" fontId="48" fillId="0" borderId="56" xfId="0" applyNumberFormat="1" applyFont="1" applyFill="1" applyBorder="1" applyAlignment="1" applyProtection="1">
      <alignment vertical="center"/>
      <protection locked="0"/>
    </xf>
    <xf numFmtId="168" fontId="48" fillId="0" borderId="37" xfId="0" applyNumberFormat="1" applyFont="1" applyFill="1" applyBorder="1" applyAlignment="1" applyProtection="1">
      <alignment vertical="center"/>
      <protection locked="0"/>
    </xf>
    <xf numFmtId="168" fontId="48" fillId="0" borderId="57" xfId="0" applyNumberFormat="1" applyFont="1" applyFill="1" applyBorder="1" applyAlignment="1" applyProtection="1">
      <alignment vertical="center"/>
      <protection locked="0"/>
    </xf>
    <xf numFmtId="1" fontId="0" fillId="2" borderId="2" xfId="0" applyNumberFormat="1" applyFill="1" applyBorder="1" applyAlignment="1" applyProtection="1">
      <alignment vertical="center"/>
    </xf>
    <xf numFmtId="49" fontId="3" fillId="0" borderId="2" xfId="0" applyNumberFormat="1" applyFont="1" applyBorder="1" applyAlignment="1" applyProtection="1">
      <alignment horizontal="center"/>
    </xf>
    <xf numFmtId="0" fontId="65" fillId="0" borderId="41" xfId="0" applyFont="1" applyBorder="1" applyAlignment="1" applyProtection="1">
      <alignment horizontal="center"/>
    </xf>
    <xf numFmtId="0" fontId="55" fillId="0" borderId="54" xfId="0" applyFont="1" applyFill="1" applyBorder="1" applyAlignment="1" applyProtection="1"/>
    <xf numFmtId="0" fontId="55" fillId="0" borderId="0" xfId="0" applyFont="1" applyFill="1" applyBorder="1" applyAlignment="1" applyProtection="1"/>
    <xf numFmtId="0" fontId="55" fillId="0" borderId="53" xfId="0" applyFont="1" applyFill="1" applyBorder="1" applyAlignment="1" applyProtection="1"/>
    <xf numFmtId="0" fontId="55" fillId="0" borderId="24" xfId="0" applyFont="1" applyFill="1" applyBorder="1" applyAlignment="1" applyProtection="1"/>
    <xf numFmtId="0" fontId="65" fillId="0" borderId="2" xfId="0" applyFont="1" applyBorder="1" applyAlignment="1" applyProtection="1">
      <alignment horizontal="center"/>
    </xf>
    <xf numFmtId="0" fontId="65" fillId="0" borderId="0" xfId="0" applyFont="1" applyFill="1" applyBorder="1" applyAlignment="1" applyProtection="1"/>
    <xf numFmtId="0" fontId="55" fillId="0" borderId="0" xfId="0" applyFont="1" applyFill="1" applyBorder="1" applyAlignment="1" applyProtection="1">
      <alignment horizontal="right"/>
    </xf>
    <xf numFmtId="0" fontId="55" fillId="0" borderId="10" xfId="0" applyFont="1" applyFill="1" applyBorder="1" applyAlignment="1" applyProtection="1">
      <alignment horizontal="center" vertical="center" wrapText="1"/>
    </xf>
    <xf numFmtId="0" fontId="55" fillId="0" borderId="2" xfId="0" applyFont="1" applyFill="1" applyBorder="1" applyAlignment="1" applyProtection="1">
      <alignment horizontal="center" wrapText="1"/>
    </xf>
    <xf numFmtId="49" fontId="55" fillId="0" borderId="11" xfId="0" applyNumberFormat="1" applyFont="1" applyFill="1" applyBorder="1" applyAlignment="1" applyProtection="1">
      <alignment horizontal="center" wrapText="1"/>
    </xf>
    <xf numFmtId="0" fontId="55" fillId="0" borderId="9" xfId="0" applyFont="1" applyFill="1" applyBorder="1" applyAlignment="1" applyProtection="1">
      <alignment horizontal="center" wrapText="1"/>
    </xf>
    <xf numFmtId="0" fontId="55" fillId="0" borderId="10" xfId="0" applyFont="1" applyFill="1" applyBorder="1" applyAlignment="1" applyProtection="1">
      <alignment horizontal="center" wrapText="1"/>
    </xf>
    <xf numFmtId="49" fontId="65" fillId="0" borderId="11" xfId="0" applyNumberFormat="1" applyFont="1" applyFill="1" applyBorder="1" applyAlignment="1" applyProtection="1">
      <alignment horizontal="center" wrapText="1"/>
    </xf>
    <xf numFmtId="49" fontId="65" fillId="0" borderId="9" xfId="0" applyNumberFormat="1" applyFont="1" applyFill="1" applyBorder="1" applyAlignment="1" applyProtection="1">
      <alignment horizontal="right"/>
    </xf>
    <xf numFmtId="49" fontId="69" fillId="0" borderId="2" xfId="0" applyNumberFormat="1" applyFont="1" applyFill="1" applyBorder="1" applyAlignment="1" applyProtection="1">
      <alignment horizontal="right"/>
    </xf>
    <xf numFmtId="49" fontId="69" fillId="0" borderId="10" xfId="0" applyNumberFormat="1" applyFont="1" applyFill="1" applyBorder="1" applyAlignment="1" applyProtection="1">
      <alignment horizontal="right"/>
    </xf>
    <xf numFmtId="49" fontId="65" fillId="0" borderId="11" xfId="0" applyNumberFormat="1" applyFont="1" applyFill="1" applyBorder="1" applyAlignment="1" applyProtection="1">
      <alignment horizontal="center" vertical="center"/>
    </xf>
    <xf numFmtId="1" fontId="65" fillId="0" borderId="9" xfId="0" applyNumberFormat="1" applyFont="1" applyFill="1" applyBorder="1" applyAlignment="1" applyProtection="1">
      <alignment vertical="center"/>
    </xf>
    <xf numFmtId="1" fontId="65" fillId="0" borderId="2" xfId="0" applyNumberFormat="1" applyFont="1" applyFill="1" applyBorder="1" applyAlignment="1" applyProtection="1">
      <alignment horizontal="center" vertical="center"/>
    </xf>
    <xf numFmtId="1" fontId="65" fillId="0" borderId="10" xfId="0" applyNumberFormat="1" applyFont="1" applyFill="1" applyBorder="1" applyAlignment="1" applyProtection="1">
      <alignment horizontal="center" vertical="center"/>
    </xf>
    <xf numFmtId="49" fontId="55" fillId="0" borderId="11" xfId="0" applyNumberFormat="1" applyFont="1" applyFill="1" applyBorder="1" applyAlignment="1" applyProtection="1">
      <alignment horizontal="center"/>
    </xf>
    <xf numFmtId="1" fontId="70" fillId="2" borderId="9" xfId="0" applyNumberFormat="1" applyFont="1" applyFill="1" applyBorder="1" applyAlignment="1" applyProtection="1">
      <alignment vertical="center"/>
      <protection locked="0"/>
    </xf>
    <xf numFmtId="1" fontId="55" fillId="0" borderId="2" xfId="0" applyNumberFormat="1" applyFont="1" applyFill="1" applyBorder="1" applyAlignment="1" applyProtection="1">
      <alignment horizontal="center" vertical="center"/>
    </xf>
    <xf numFmtId="1" fontId="55" fillId="0" borderId="10" xfId="0" applyNumberFormat="1" applyFont="1" applyFill="1" applyBorder="1" applyAlignment="1" applyProtection="1">
      <alignment horizontal="center" vertical="center"/>
    </xf>
    <xf numFmtId="49" fontId="55" fillId="0" borderId="11" xfId="0" applyNumberFormat="1" applyFont="1" applyFill="1" applyBorder="1" applyAlignment="1" applyProtection="1">
      <alignment horizontal="center" vertical="center"/>
    </xf>
    <xf numFmtId="49" fontId="65" fillId="0" borderId="11" xfId="0" applyNumberFormat="1" applyFont="1" applyFill="1" applyBorder="1" applyAlignment="1" applyProtection="1">
      <alignment horizontal="center"/>
    </xf>
    <xf numFmtId="1" fontId="65" fillId="0" borderId="15" xfId="0" applyNumberFormat="1" applyFont="1" applyFill="1" applyBorder="1" applyAlignment="1" applyProtection="1">
      <alignment vertical="center"/>
    </xf>
    <xf numFmtId="1" fontId="55" fillId="0" borderId="9" xfId="0" applyNumberFormat="1" applyFont="1" applyFill="1" applyBorder="1" applyAlignment="1" applyProtection="1">
      <alignment vertical="center"/>
    </xf>
    <xf numFmtId="1" fontId="70" fillId="2" borderId="2" xfId="0" applyNumberFormat="1" applyFont="1" applyFill="1" applyBorder="1" applyAlignment="1" applyProtection="1">
      <alignment vertical="center"/>
      <protection locked="0"/>
    </xf>
    <xf numFmtId="1" fontId="70" fillId="2" borderId="10" xfId="0" applyNumberFormat="1" applyFont="1" applyFill="1" applyBorder="1" applyAlignment="1" applyProtection="1">
      <alignment vertical="center"/>
      <protection locked="0"/>
    </xf>
    <xf numFmtId="1" fontId="69" fillId="2" borderId="9" xfId="0" applyNumberFormat="1" applyFont="1" applyFill="1" applyBorder="1" applyAlignment="1" applyProtection="1">
      <alignment vertical="center"/>
      <protection locked="0"/>
    </xf>
    <xf numFmtId="49" fontId="65" fillId="0" borderId="12" xfId="0" applyNumberFormat="1" applyFont="1" applyFill="1" applyBorder="1" applyAlignment="1" applyProtection="1">
      <alignment horizontal="center"/>
    </xf>
    <xf numFmtId="1" fontId="69" fillId="2" borderId="13" xfId="0" applyNumberFormat="1" applyFont="1" applyFill="1" applyBorder="1" applyAlignment="1" applyProtection="1">
      <alignment vertical="center"/>
      <protection locked="0"/>
    </xf>
    <xf numFmtId="1" fontId="55" fillId="0" borderId="17" xfId="0" applyNumberFormat="1" applyFont="1" applyFill="1" applyBorder="1" applyAlignment="1" applyProtection="1">
      <alignment horizontal="center" vertical="center"/>
    </xf>
    <xf numFmtId="1" fontId="55" fillId="0" borderId="18" xfId="0" applyNumberFormat="1" applyFont="1" applyFill="1" applyBorder="1" applyAlignment="1" applyProtection="1">
      <alignment horizontal="center" vertical="center"/>
    </xf>
    <xf numFmtId="49" fontId="65" fillId="0" borderId="14" xfId="0" applyNumberFormat="1" applyFont="1" applyFill="1" applyBorder="1" applyAlignment="1" applyProtection="1">
      <alignment horizontal="center"/>
    </xf>
    <xf numFmtId="1" fontId="65" fillId="0" borderId="46" xfId="0" applyNumberFormat="1" applyFont="1" applyFill="1" applyBorder="1" applyAlignment="1" applyProtection="1">
      <alignment vertical="center"/>
    </xf>
    <xf numFmtId="1" fontId="65" fillId="0" borderId="1" xfId="0" applyNumberFormat="1" applyFont="1" applyFill="1" applyBorder="1" applyAlignment="1" applyProtection="1">
      <alignment vertical="center"/>
    </xf>
    <xf numFmtId="49" fontId="65" fillId="0" borderId="12" xfId="0" applyNumberFormat="1" applyFont="1" applyFill="1" applyBorder="1" applyAlignment="1" applyProtection="1">
      <alignment horizontal="center" vertical="center"/>
    </xf>
    <xf numFmtId="1" fontId="65" fillId="0" borderId="13" xfId="0" applyNumberFormat="1" applyFont="1" applyFill="1" applyBorder="1" applyAlignment="1" applyProtection="1">
      <alignment vertical="center"/>
    </xf>
    <xf numFmtId="1" fontId="65" fillId="0" borderId="17" xfId="0" applyNumberFormat="1" applyFont="1" applyFill="1" applyBorder="1" applyAlignment="1" applyProtection="1">
      <alignment horizontal="center" vertical="center"/>
    </xf>
    <xf numFmtId="1" fontId="65" fillId="0" borderId="18" xfId="0" applyNumberFormat="1" applyFont="1" applyFill="1" applyBorder="1" applyAlignment="1" applyProtection="1">
      <alignment horizontal="center" vertical="center"/>
    </xf>
    <xf numFmtId="0" fontId="65" fillId="0" borderId="0" xfId="0" applyFont="1" applyFill="1" applyBorder="1" applyAlignment="1" applyProtection="1">
      <alignment horizontal="left" wrapText="1"/>
    </xf>
    <xf numFmtId="49" fontId="65" fillId="0" borderId="0" xfId="0" applyNumberFormat="1" applyFont="1" applyFill="1" applyBorder="1" applyAlignment="1" applyProtection="1">
      <alignment horizontal="center" vertical="center"/>
    </xf>
    <xf numFmtId="1" fontId="65" fillId="0" borderId="0" xfId="0" applyNumberFormat="1" applyFont="1" applyFill="1" applyBorder="1" applyAlignment="1" applyProtection="1">
      <alignment vertical="center"/>
    </xf>
    <xf numFmtId="1" fontId="65" fillId="0" borderId="0" xfId="0" applyNumberFormat="1" applyFont="1" applyFill="1" applyBorder="1" applyAlignment="1" applyProtection="1">
      <alignment horizontal="center" vertical="center"/>
    </xf>
    <xf numFmtId="0" fontId="65" fillId="0" borderId="0" xfId="0" applyFont="1" applyFill="1" applyProtection="1"/>
    <xf numFmtId="1" fontId="55" fillId="0" borderId="9" xfId="0" applyNumberFormat="1" applyFont="1" applyFill="1" applyBorder="1" applyAlignment="1" applyProtection="1">
      <alignment wrapText="1"/>
    </xf>
    <xf numFmtId="1" fontId="55" fillId="0" borderId="2" xfId="0" applyNumberFormat="1" applyFont="1" applyFill="1" applyBorder="1" applyAlignment="1" applyProtection="1">
      <alignment wrapText="1"/>
    </xf>
    <xf numFmtId="1" fontId="55" fillId="0" borderId="10" xfId="0" applyNumberFormat="1" applyFont="1" applyFill="1" applyBorder="1" applyAlignment="1" applyProtection="1">
      <alignment wrapText="1"/>
    </xf>
    <xf numFmtId="1" fontId="55" fillId="0" borderId="9" xfId="0" applyNumberFormat="1" applyFont="1" applyFill="1" applyBorder="1" applyAlignment="1" applyProtection="1">
      <alignment horizontal="right"/>
    </xf>
    <xf numFmtId="1" fontId="55" fillId="2" borderId="9" xfId="0" applyNumberFormat="1" applyFont="1" applyFill="1" applyBorder="1" applyAlignment="1" applyProtection="1">
      <alignment vertical="center"/>
      <protection locked="0"/>
    </xf>
    <xf numFmtId="1" fontId="69" fillId="2" borderId="2" xfId="0" applyNumberFormat="1" applyFont="1" applyFill="1" applyBorder="1" applyAlignment="1" applyProtection="1">
      <alignment vertical="center"/>
      <protection locked="0"/>
    </xf>
    <xf numFmtId="1" fontId="69" fillId="2" borderId="10" xfId="0" applyNumberFormat="1" applyFont="1" applyFill="1" applyBorder="1" applyAlignment="1" applyProtection="1">
      <alignment vertical="center"/>
      <protection locked="0"/>
    </xf>
    <xf numFmtId="1" fontId="55" fillId="2" borderId="2" xfId="0" applyNumberFormat="1" applyFont="1" applyFill="1" applyBorder="1" applyAlignment="1" applyProtection="1">
      <alignment vertical="center"/>
      <protection locked="0"/>
    </xf>
    <xf numFmtId="1" fontId="55" fillId="2" borderId="10" xfId="0" applyNumberFormat="1" applyFont="1" applyFill="1" applyBorder="1" applyAlignment="1" applyProtection="1">
      <alignment vertical="center"/>
      <protection locked="0"/>
    </xf>
    <xf numFmtId="49" fontId="55" fillId="0" borderId="12" xfId="0" applyNumberFormat="1" applyFont="1" applyFill="1" applyBorder="1" applyAlignment="1" applyProtection="1">
      <alignment horizontal="center" vertical="center"/>
    </xf>
    <xf numFmtId="1" fontId="55" fillId="0" borderId="13" xfId="0" applyNumberFormat="1" applyFont="1" applyFill="1" applyBorder="1" applyAlignment="1" applyProtection="1">
      <alignment vertical="center"/>
    </xf>
    <xf numFmtId="1" fontId="70" fillId="2" borderId="17" xfId="0" applyNumberFormat="1" applyFont="1" applyFill="1" applyBorder="1" applyAlignment="1" applyProtection="1">
      <alignment vertical="center"/>
      <protection locked="0"/>
    </xf>
    <xf numFmtId="1" fontId="70" fillId="2" borderId="18" xfId="0" applyNumberFormat="1" applyFont="1" applyFill="1" applyBorder="1" applyAlignment="1" applyProtection="1">
      <alignment vertical="center"/>
      <protection locked="0"/>
    </xf>
    <xf numFmtId="0" fontId="55" fillId="0" borderId="0" xfId="0" applyFont="1" applyFill="1" applyBorder="1" applyAlignment="1" applyProtection="1">
      <alignment horizontal="left" vertical="center" wrapText="1" indent="1"/>
    </xf>
    <xf numFmtId="49" fontId="55" fillId="0" borderId="0" xfId="0" applyNumberFormat="1" applyFont="1" applyFill="1" applyBorder="1" applyAlignment="1" applyProtection="1">
      <alignment horizontal="center" vertical="center"/>
    </xf>
    <xf numFmtId="1" fontId="55" fillId="0" borderId="0" xfId="0" applyNumberFormat="1" applyFont="1" applyFill="1" applyBorder="1" applyAlignment="1" applyProtection="1">
      <alignment vertical="center"/>
    </xf>
    <xf numFmtId="1" fontId="70" fillId="0" borderId="0" xfId="0" applyNumberFormat="1" applyFont="1" applyFill="1" applyBorder="1" applyAlignment="1" applyProtection="1">
      <alignment vertical="center"/>
      <protection locked="0"/>
    </xf>
    <xf numFmtId="49" fontId="65" fillId="0" borderId="58" xfId="0" applyNumberFormat="1" applyFont="1" applyFill="1" applyBorder="1" applyAlignment="1" applyProtection="1">
      <alignment horizontal="center"/>
    </xf>
    <xf numFmtId="1" fontId="65" fillId="2" borderId="59" xfId="0" applyNumberFormat="1" applyFont="1" applyFill="1" applyBorder="1" applyAlignment="1" applyProtection="1">
      <alignment vertical="center"/>
      <protection locked="0"/>
    </xf>
    <xf numFmtId="1" fontId="65" fillId="0" borderId="47" xfId="0" applyNumberFormat="1" applyFont="1" applyFill="1" applyBorder="1" applyAlignment="1" applyProtection="1">
      <alignment horizontal="center" vertical="center"/>
    </xf>
    <xf numFmtId="1" fontId="65" fillId="0" borderId="49" xfId="0" applyNumberFormat="1" applyFont="1" applyFill="1" applyBorder="1" applyAlignment="1" applyProtection="1">
      <alignment horizontal="center" vertical="center"/>
    </xf>
    <xf numFmtId="49" fontId="65" fillId="0" borderId="44" xfId="0" applyNumberFormat="1" applyFont="1" applyFill="1" applyBorder="1" applyAlignment="1" applyProtection="1">
      <alignment horizontal="center"/>
    </xf>
    <xf numFmtId="1" fontId="65" fillId="2" borderId="19" xfId="0" applyNumberFormat="1" applyFont="1" applyFill="1" applyBorder="1" applyAlignment="1" applyProtection="1">
      <alignment vertical="center"/>
      <protection locked="0"/>
    </xf>
    <xf numFmtId="1" fontId="65" fillId="0" borderId="19" xfId="0" applyNumberFormat="1" applyFont="1" applyFill="1" applyBorder="1" applyAlignment="1" applyProtection="1">
      <alignment vertical="center"/>
    </xf>
    <xf numFmtId="49" fontId="55" fillId="0" borderId="44" xfId="0" applyNumberFormat="1" applyFont="1" applyFill="1" applyBorder="1" applyAlignment="1" applyProtection="1">
      <alignment horizontal="center"/>
    </xf>
    <xf numFmtId="1" fontId="55" fillId="2" borderId="19" xfId="0" applyNumberFormat="1" applyFont="1" applyFill="1" applyBorder="1" applyAlignment="1" applyProtection="1">
      <alignment vertical="center"/>
      <protection locked="0"/>
    </xf>
    <xf numFmtId="49" fontId="55" fillId="0" borderId="44" xfId="0" applyNumberFormat="1" applyFont="1" applyFill="1" applyBorder="1" applyAlignment="1" applyProtection="1">
      <alignment horizontal="center" vertical="center"/>
    </xf>
    <xf numFmtId="49" fontId="65" fillId="0" borderId="45" xfId="0" applyNumberFormat="1" applyFont="1" applyFill="1" applyBorder="1" applyAlignment="1" applyProtection="1">
      <alignment horizontal="center"/>
    </xf>
    <xf numFmtId="1" fontId="65" fillId="0" borderId="60" xfId="0" applyNumberFormat="1" applyFont="1" applyFill="1" applyBorder="1" applyAlignment="1" applyProtection="1">
      <alignment vertical="center"/>
    </xf>
    <xf numFmtId="49" fontId="55" fillId="0" borderId="0" xfId="0" applyNumberFormat="1" applyFont="1" applyFill="1" applyBorder="1" applyAlignment="1" applyProtection="1">
      <alignment horizontal="center"/>
    </xf>
    <xf numFmtId="0" fontId="55" fillId="0" borderId="0" xfId="0" applyFont="1" applyBorder="1" applyAlignment="1" applyProtection="1">
      <alignment horizontal="center"/>
    </xf>
    <xf numFmtId="1" fontId="55" fillId="0" borderId="0" xfId="0" applyNumberFormat="1" applyFont="1" applyFill="1" applyBorder="1" applyAlignment="1" applyProtection="1">
      <alignment wrapText="1"/>
    </xf>
    <xf numFmtId="0" fontId="5" fillId="0" borderId="2" xfId="0" applyFont="1" applyFill="1" applyBorder="1" applyAlignment="1" applyProtection="1">
      <alignment horizontal="center" vertical="center"/>
    </xf>
    <xf numFmtId="9" fontId="4" fillId="0" borderId="2" xfId="2" applyFont="1" applyFill="1" applyBorder="1" applyAlignment="1" applyProtection="1">
      <alignment horizontal="center" vertical="center" wrapText="1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7" fillId="0" borderId="2" xfId="0" applyFont="1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0" xfId="0" applyAlignment="1">
      <alignment vertical="top"/>
    </xf>
    <xf numFmtId="0" fontId="24" fillId="0" borderId="54" xfId="0" applyFont="1" applyFill="1" applyBorder="1" applyAlignment="1" applyProtection="1">
      <alignment vertical="top"/>
      <protection locked="0"/>
    </xf>
    <xf numFmtId="0" fontId="24" fillId="0" borderId="53" xfId="0" applyFont="1" applyFill="1" applyBorder="1" applyAlignment="1" applyProtection="1">
      <alignment vertical="top"/>
      <protection locked="0"/>
    </xf>
    <xf numFmtId="0" fontId="0" fillId="0" borderId="2" xfId="0" applyBorder="1" applyAlignment="1">
      <alignment horizontal="center" vertical="top"/>
    </xf>
    <xf numFmtId="0" fontId="57" fillId="0" borderId="2" xfId="0" applyFont="1" applyBorder="1" applyAlignment="1">
      <alignment vertical="top" wrapText="1"/>
    </xf>
    <xf numFmtId="0" fontId="57" fillId="0" borderId="0" xfId="0" applyFont="1" applyAlignment="1">
      <alignment vertical="top"/>
    </xf>
    <xf numFmtId="0" fontId="32" fillId="0" borderId="0" xfId="0" applyFont="1" applyFill="1" applyBorder="1" applyAlignment="1" applyProtection="1">
      <alignment wrapText="1"/>
    </xf>
    <xf numFmtId="49" fontId="6" fillId="0" borderId="0" xfId="0" applyNumberFormat="1" applyFont="1" applyFill="1" applyBorder="1" applyAlignment="1" applyProtection="1">
      <alignment horizontal="center"/>
    </xf>
    <xf numFmtId="1" fontId="6" fillId="0" borderId="0" xfId="0" applyNumberFormat="1" applyFont="1" applyFill="1" applyBorder="1" applyAlignment="1" applyProtection="1">
      <alignment vertical="center"/>
    </xf>
    <xf numFmtId="1" fontId="6" fillId="0" borderId="2" xfId="0" applyNumberFormat="1" applyFont="1" applyFill="1" applyBorder="1" applyAlignment="1" applyProtection="1">
      <alignment vertical="center"/>
    </xf>
    <xf numFmtId="0" fontId="35" fillId="0" borderId="2" xfId="0" applyFont="1" applyFill="1" applyBorder="1" applyAlignment="1" applyProtection="1">
      <alignment horizontal="center" vertical="center"/>
    </xf>
    <xf numFmtId="14" fontId="0" fillId="0" borderId="2" xfId="0" applyNumberFormat="1" applyBorder="1" applyAlignment="1" applyProtection="1">
      <alignment horizontal="center"/>
    </xf>
    <xf numFmtId="0" fontId="32" fillId="0" borderId="2" xfId="0" applyFont="1" applyFill="1" applyBorder="1" applyAlignment="1" applyProtection="1">
      <alignment wrapText="1"/>
    </xf>
    <xf numFmtId="0" fontId="57" fillId="0" borderId="2" xfId="0" applyFont="1" applyFill="1" applyBorder="1" applyAlignment="1" applyProtection="1">
      <alignment wrapText="1"/>
    </xf>
    <xf numFmtId="0" fontId="32" fillId="0" borderId="20" xfId="0" applyFont="1" applyFill="1" applyBorder="1" applyAlignment="1" applyProtection="1">
      <alignment horizontal="left" wrapText="1"/>
    </xf>
    <xf numFmtId="0" fontId="57" fillId="0" borderId="43" xfId="0" applyFont="1" applyFill="1" applyBorder="1" applyAlignment="1" applyProtection="1">
      <alignment horizontal="left" wrapText="1"/>
    </xf>
    <xf numFmtId="0" fontId="57" fillId="0" borderId="9" xfId="0" applyFont="1" applyFill="1" applyBorder="1" applyAlignment="1" applyProtection="1">
      <alignment horizontal="left" wrapText="1"/>
    </xf>
    <xf numFmtId="0" fontId="32" fillId="0" borderId="20" xfId="0" applyFont="1" applyFill="1" applyBorder="1" applyAlignment="1" applyProtection="1">
      <alignment wrapText="1"/>
    </xf>
    <xf numFmtId="0" fontId="57" fillId="0" borderId="43" xfId="0" applyFont="1" applyFill="1" applyBorder="1" applyAlignment="1" applyProtection="1">
      <alignment wrapText="1"/>
    </xf>
    <xf numFmtId="0" fontId="57" fillId="0" borderId="9" xfId="0" applyFont="1" applyFill="1" applyBorder="1" applyAlignment="1" applyProtection="1">
      <alignment wrapText="1"/>
    </xf>
    <xf numFmtId="0" fontId="10" fillId="0" borderId="2" xfId="0" applyFont="1" applyBorder="1" applyAlignment="1">
      <alignment horizontal="center"/>
    </xf>
    <xf numFmtId="0" fontId="5" fillId="0" borderId="0" xfId="0" applyFont="1" applyFill="1" applyAlignment="1" applyProtection="1">
      <alignment horizontal="center"/>
    </xf>
    <xf numFmtId="0" fontId="57" fillId="0" borderId="20" xfId="0" applyFont="1" applyBorder="1" applyAlignment="1">
      <alignment horizontal="center"/>
    </xf>
    <xf numFmtId="0" fontId="57" fillId="0" borderId="43" xfId="0" applyFont="1" applyBorder="1" applyAlignment="1">
      <alignment horizontal="center"/>
    </xf>
    <xf numFmtId="0" fontId="57" fillId="0" borderId="9" xfId="0" applyFont="1" applyBorder="1" applyAlignment="1">
      <alignment horizontal="center"/>
    </xf>
    <xf numFmtId="1" fontId="10" fillId="6" borderId="53" xfId="0" applyNumberFormat="1" applyFont="1" applyFill="1" applyBorder="1" applyAlignment="1">
      <alignment horizontal="center"/>
    </xf>
    <xf numFmtId="1" fontId="10" fillId="6" borderId="24" xfId="0" applyNumberFormat="1" applyFont="1" applyFill="1" applyBorder="1" applyAlignment="1">
      <alignment horizontal="center"/>
    </xf>
    <xf numFmtId="1" fontId="10" fillId="6" borderId="25" xfId="0" applyNumberFormat="1" applyFont="1" applyFill="1" applyBorder="1" applyAlignment="1">
      <alignment horizontal="center"/>
    </xf>
    <xf numFmtId="0" fontId="24" fillId="0" borderId="55" xfId="0" applyFont="1" applyBorder="1" applyAlignment="1" applyProtection="1">
      <alignment horizontal="center"/>
      <protection locked="0"/>
    </xf>
    <xf numFmtId="0" fontId="24" fillId="0" borderId="21" xfId="0" applyFont="1" applyBorder="1" applyAlignment="1" applyProtection="1">
      <alignment horizontal="center"/>
      <protection locked="0"/>
    </xf>
    <xf numFmtId="0" fontId="10" fillId="6" borderId="0" xfId="0" applyFont="1" applyFill="1" applyBorder="1" applyAlignment="1" applyProtection="1">
      <alignment horizontal="center"/>
      <protection locked="0"/>
    </xf>
    <xf numFmtId="0" fontId="10" fillId="6" borderId="23" xfId="0" applyFont="1" applyFill="1" applyBorder="1" applyAlignment="1" applyProtection="1">
      <alignment horizontal="center"/>
      <protection locked="0"/>
    </xf>
    <xf numFmtId="0" fontId="10" fillId="6" borderId="24" xfId="0" applyFont="1" applyFill="1" applyBorder="1" applyAlignment="1" applyProtection="1">
      <alignment horizontal="center"/>
      <protection locked="0"/>
    </xf>
    <xf numFmtId="0" fontId="10" fillId="6" borderId="25" xfId="0" applyFont="1" applyFill="1" applyBorder="1" applyAlignment="1" applyProtection="1">
      <alignment horizontal="center"/>
      <protection locked="0"/>
    </xf>
    <xf numFmtId="0" fontId="32" fillId="0" borderId="20" xfId="0" applyFont="1" applyFill="1" applyBorder="1" applyAlignment="1" applyProtection="1">
      <alignment horizontal="left" vertical="center" wrapText="1"/>
    </xf>
    <xf numFmtId="0" fontId="57" fillId="0" borderId="43" xfId="0" applyFont="1" applyFill="1" applyBorder="1" applyAlignment="1" applyProtection="1">
      <alignment horizontal="left" vertical="center" wrapText="1"/>
    </xf>
    <xf numFmtId="0" fontId="57" fillId="0" borderId="9" xfId="0" applyFont="1" applyFill="1" applyBorder="1" applyAlignment="1" applyProtection="1">
      <alignment horizontal="left" vertical="center" wrapText="1"/>
    </xf>
    <xf numFmtId="0" fontId="3" fillId="0" borderId="0" xfId="0" applyFont="1" applyAlignment="1" applyProtection="1">
      <alignment horizontal="justify" vertical="top" wrapText="1"/>
    </xf>
    <xf numFmtId="0" fontId="9" fillId="0" borderId="0" xfId="0" applyFont="1" applyAlignment="1" applyProtection="1">
      <alignment horizontal="justify" vertical="top" wrapText="1"/>
    </xf>
    <xf numFmtId="0" fontId="3" fillId="0" borderId="2" xfId="0" applyFont="1" applyFill="1" applyBorder="1" applyAlignment="1" applyProtection="1">
      <alignment horizontal="center"/>
    </xf>
    <xf numFmtId="0" fontId="57" fillId="0" borderId="20" xfId="0" applyFont="1" applyFill="1" applyBorder="1" applyAlignment="1" applyProtection="1">
      <alignment wrapText="1"/>
    </xf>
    <xf numFmtId="0" fontId="32" fillId="0" borderId="20" xfId="0" applyFont="1" applyFill="1" applyBorder="1" applyAlignment="1" applyProtection="1">
      <alignment horizontal="left" vertical="top" wrapText="1"/>
    </xf>
    <xf numFmtId="0" fontId="57" fillId="0" borderId="43" xfId="0" applyFont="1" applyFill="1" applyBorder="1" applyAlignment="1" applyProtection="1">
      <alignment horizontal="left" vertical="top" wrapText="1"/>
    </xf>
    <xf numFmtId="0" fontId="57" fillId="0" borderId="9" xfId="0" applyFont="1" applyFill="1" applyBorder="1" applyAlignment="1" applyProtection="1">
      <alignment horizontal="left" vertical="top" wrapText="1"/>
    </xf>
    <xf numFmtId="164" fontId="11" fillId="0" borderId="24" xfId="0" applyNumberFormat="1" applyFont="1" applyFill="1" applyBorder="1" applyAlignment="1" applyProtection="1">
      <alignment horizontal="center" wrapText="1"/>
    </xf>
    <xf numFmtId="0" fontId="6" fillId="0" borderId="0" xfId="0" applyFont="1" applyFill="1" applyAlignment="1" applyProtection="1">
      <alignment horizontal="center"/>
    </xf>
    <xf numFmtId="0" fontId="6" fillId="0" borderId="6" xfId="0" applyFont="1" applyFill="1" applyBorder="1" applyAlignment="1" applyProtection="1">
      <alignment horizontal="center"/>
    </xf>
    <xf numFmtId="0" fontId="55" fillId="0" borderId="4" xfId="0" applyFont="1" applyBorder="1" applyAlignment="1" applyProtection="1">
      <alignment horizontal="left" vertical="top" wrapText="1"/>
    </xf>
    <xf numFmtId="49" fontId="2" fillId="2" borderId="20" xfId="1" applyNumberFormat="1" applyFill="1" applyBorder="1" applyAlignment="1" applyProtection="1">
      <alignment horizontal="center"/>
      <protection locked="0"/>
    </xf>
    <xf numFmtId="49" fontId="63" fillId="2" borderId="43" xfId="1" applyNumberFormat="1" applyFont="1" applyFill="1" applyBorder="1" applyAlignment="1" applyProtection="1">
      <alignment horizontal="center"/>
      <protection locked="0"/>
    </xf>
    <xf numFmtId="0" fontId="24" fillId="0" borderId="2" xfId="0" applyFont="1" applyFill="1" applyBorder="1" applyProtection="1"/>
    <xf numFmtId="0" fontId="3" fillId="0" borderId="58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top" wrapText="1"/>
    </xf>
    <xf numFmtId="2" fontId="62" fillId="2" borderId="2" xfId="0" applyNumberFormat="1" applyFont="1" applyFill="1" applyBorder="1" applyAlignment="1" applyProtection="1">
      <alignment horizontal="center" wrapText="1"/>
      <protection locked="0"/>
    </xf>
    <xf numFmtId="1" fontId="34" fillId="0" borderId="4" xfId="0" applyNumberFormat="1" applyFont="1" applyFill="1" applyBorder="1" applyAlignment="1" applyProtection="1">
      <alignment horizontal="center" vertical="center" wrapText="1"/>
    </xf>
    <xf numFmtId="0" fontId="34" fillId="0" borderId="0" xfId="0" applyFont="1" applyFill="1" applyBorder="1" applyAlignment="1" applyProtection="1">
      <alignment horizontal="left"/>
    </xf>
    <xf numFmtId="49" fontId="62" fillId="2" borderId="20" xfId="0" applyNumberFormat="1" applyFont="1" applyFill="1" applyBorder="1" applyAlignment="1" applyProtection="1">
      <alignment horizontal="center"/>
      <protection locked="0"/>
    </xf>
    <xf numFmtId="49" fontId="62" fillId="2" borderId="43" xfId="0" applyNumberFormat="1" applyFont="1" applyFill="1" applyBorder="1" applyAlignment="1" applyProtection="1">
      <alignment horizontal="center"/>
      <protection locked="0"/>
    </xf>
    <xf numFmtId="49" fontId="62" fillId="2" borderId="9" xfId="0" applyNumberFormat="1" applyFont="1" applyFill="1" applyBorder="1" applyAlignment="1" applyProtection="1">
      <alignment horizontal="center"/>
      <protection locked="0"/>
    </xf>
    <xf numFmtId="1" fontId="3" fillId="0" borderId="45" xfId="0" applyNumberFormat="1" applyFont="1" applyBorder="1" applyAlignment="1" applyProtection="1">
      <alignment horizontal="center"/>
    </xf>
    <xf numFmtId="1" fontId="3" fillId="0" borderId="16" xfId="0" applyNumberFormat="1" applyFont="1" applyBorder="1" applyAlignment="1" applyProtection="1">
      <alignment horizontal="center"/>
    </xf>
    <xf numFmtId="9" fontId="62" fillId="2" borderId="2" xfId="2" applyFont="1" applyFill="1" applyBorder="1" applyAlignment="1" applyProtection="1">
      <alignment horizontal="center" wrapText="1"/>
      <protection locked="0"/>
    </xf>
    <xf numFmtId="0" fontId="24" fillId="0" borderId="20" xfId="0" applyFont="1" applyFill="1" applyBorder="1" applyProtection="1"/>
    <xf numFmtId="0" fontId="24" fillId="0" borderId="43" xfId="0" applyFont="1" applyFill="1" applyBorder="1" applyProtection="1"/>
    <xf numFmtId="49" fontId="62" fillId="2" borderId="2" xfId="0" applyNumberFormat="1" applyFont="1" applyFill="1" applyBorder="1" applyAlignment="1" applyProtection="1">
      <alignment horizontal="left"/>
      <protection locked="0"/>
    </xf>
    <xf numFmtId="0" fontId="34" fillId="0" borderId="61" xfId="0" applyFont="1" applyFill="1" applyBorder="1" applyAlignment="1" applyProtection="1">
      <alignment horizontal="center"/>
    </xf>
    <xf numFmtId="49" fontId="4" fillId="2" borderId="2" xfId="0" applyNumberFormat="1" applyFont="1" applyFill="1" applyBorder="1" applyAlignment="1" applyProtection="1">
      <alignment horizontal="left" vertical="top" wrapText="1"/>
      <protection locked="0"/>
    </xf>
    <xf numFmtId="0" fontId="24" fillId="0" borderId="20" xfId="0" applyFont="1" applyBorder="1" applyAlignment="1" applyProtection="1">
      <alignment horizontal="left"/>
    </xf>
    <xf numFmtId="0" fontId="24" fillId="0" borderId="43" xfId="0" applyFont="1" applyBorder="1" applyAlignment="1" applyProtection="1">
      <alignment horizontal="left"/>
    </xf>
    <xf numFmtId="0" fontId="24" fillId="0" borderId="9" xfId="0" applyFont="1" applyBorder="1" applyAlignment="1" applyProtection="1">
      <alignment horizontal="left"/>
    </xf>
    <xf numFmtId="0" fontId="24" fillId="0" borderId="2" xfId="0" applyFont="1" applyFill="1" applyBorder="1" applyAlignment="1" applyProtection="1">
      <alignment horizontal="center" vertical="center" wrapText="1"/>
    </xf>
    <xf numFmtId="0" fontId="37" fillId="0" borderId="0" xfId="0" applyFont="1" applyFill="1" applyAlignment="1" applyProtection="1">
      <alignment horizontal="left"/>
    </xf>
    <xf numFmtId="2" fontId="34" fillId="0" borderId="8" xfId="0" applyNumberFormat="1" applyFont="1" applyFill="1" applyBorder="1" applyAlignment="1" applyProtection="1">
      <alignment horizontal="center" vertical="center" wrapText="1"/>
    </xf>
    <xf numFmtId="49" fontId="11" fillId="2" borderId="20" xfId="0" applyNumberFormat="1" applyFont="1" applyFill="1" applyBorder="1" applyAlignment="1" applyProtection="1">
      <alignment horizontal="center"/>
      <protection locked="0"/>
    </xf>
    <xf numFmtId="49" fontId="11" fillId="2" borderId="43" xfId="0" applyNumberFormat="1" applyFont="1" applyFill="1" applyBorder="1" applyAlignment="1" applyProtection="1">
      <alignment horizontal="center"/>
      <protection locked="0"/>
    </xf>
    <xf numFmtId="0" fontId="55" fillId="0" borderId="21" xfId="0" applyFont="1" applyFill="1" applyBorder="1" applyAlignment="1" applyProtection="1">
      <alignment horizontal="left" wrapText="1"/>
    </xf>
    <xf numFmtId="0" fontId="55" fillId="0" borderId="21" xfId="0" applyFont="1" applyFill="1" applyBorder="1" applyAlignment="1" applyProtection="1">
      <alignment horizontal="left"/>
    </xf>
    <xf numFmtId="0" fontId="3" fillId="0" borderId="2" xfId="0" applyFont="1" applyFill="1" applyBorder="1" applyAlignment="1" applyProtection="1">
      <alignment horizontal="left" vertical="top" wrapText="1"/>
    </xf>
    <xf numFmtId="0" fontId="12" fillId="0" borderId="0" xfId="0" applyFont="1" applyFill="1" applyBorder="1" applyAlignment="1" applyProtection="1">
      <alignment horizontal="left" vertical="top"/>
    </xf>
    <xf numFmtId="0" fontId="10" fillId="0" borderId="0" xfId="0" applyFont="1" applyFill="1" applyBorder="1" applyAlignment="1" applyProtection="1"/>
    <xf numFmtId="0" fontId="10" fillId="0" borderId="0" xfId="0" applyFont="1" applyFill="1" applyBorder="1" applyAlignment="1" applyProtection="1">
      <alignment horizontal="left"/>
    </xf>
    <xf numFmtId="0" fontId="10" fillId="0" borderId="23" xfId="0" applyFont="1" applyFill="1" applyBorder="1" applyAlignment="1" applyProtection="1">
      <alignment horizontal="left"/>
    </xf>
    <xf numFmtId="0" fontId="37" fillId="0" borderId="8" xfId="0" applyFont="1" applyFill="1" applyBorder="1" applyAlignment="1" applyProtection="1">
      <alignment horizontal="left"/>
    </xf>
    <xf numFmtId="0" fontId="55" fillId="0" borderId="0" xfId="0" applyFont="1" applyFill="1" applyAlignment="1" applyProtection="1">
      <alignment horizontal="left" vertical="top" wrapText="1"/>
    </xf>
    <xf numFmtId="0" fontId="9" fillId="0" borderId="2" xfId="0" applyFont="1" applyFill="1" applyBorder="1" applyAlignment="1" applyProtection="1"/>
    <xf numFmtId="0" fontId="37" fillId="0" borderId="0" xfId="0" applyFont="1" applyFill="1" applyBorder="1" applyAlignment="1" applyProtection="1">
      <alignment horizontal="left"/>
    </xf>
    <xf numFmtId="49" fontId="11" fillId="2" borderId="9" xfId="0" applyNumberFormat="1" applyFont="1" applyFill="1" applyBorder="1" applyAlignment="1" applyProtection="1">
      <alignment horizontal="center"/>
      <protection locked="0"/>
    </xf>
    <xf numFmtId="0" fontId="34" fillId="0" borderId="20" xfId="0" applyFont="1" applyFill="1" applyBorder="1" applyAlignment="1" applyProtection="1">
      <alignment horizontal="center" vertical="top" wrapText="1"/>
    </xf>
    <xf numFmtId="0" fontId="34" fillId="0" borderId="43" xfId="0" applyFont="1" applyFill="1" applyBorder="1" applyAlignment="1" applyProtection="1">
      <alignment horizontal="center" vertical="top" wrapText="1"/>
    </xf>
    <xf numFmtId="0" fontId="34" fillId="0" borderId="9" xfId="0" applyFont="1" applyFill="1" applyBorder="1" applyAlignment="1" applyProtection="1">
      <alignment horizontal="center" vertical="top" wrapText="1"/>
    </xf>
    <xf numFmtId="49" fontId="62" fillId="2" borderId="2" xfId="0" applyNumberFormat="1" applyFont="1" applyFill="1" applyBorder="1" applyAlignment="1" applyProtection="1">
      <alignment horizontal="center"/>
      <protection locked="0"/>
    </xf>
    <xf numFmtId="0" fontId="24" fillId="0" borderId="2" xfId="0" applyFont="1" applyFill="1" applyBorder="1" applyAlignment="1" applyProtection="1"/>
    <xf numFmtId="0" fontId="24" fillId="0" borderId="9" xfId="0" applyFont="1" applyFill="1" applyBorder="1" applyProtection="1"/>
    <xf numFmtId="0" fontId="6" fillId="0" borderId="63" xfId="0" applyFont="1" applyBorder="1" applyAlignment="1" applyProtection="1">
      <alignment horizontal="center" vertical="center"/>
    </xf>
    <xf numFmtId="0" fontId="6" fillId="0" borderId="64" xfId="0" applyFont="1" applyBorder="1" applyAlignment="1" applyProtection="1">
      <alignment horizontal="center" vertical="center"/>
    </xf>
    <xf numFmtId="0" fontId="0" fillId="0" borderId="64" xfId="0" applyBorder="1" applyAlignment="1" applyProtection="1">
      <alignment horizontal="center" vertical="center"/>
    </xf>
    <xf numFmtId="0" fontId="0" fillId="0" borderId="65" xfId="0" applyBorder="1" applyAlignment="1" applyProtection="1">
      <alignment horizontal="center" vertical="center"/>
    </xf>
    <xf numFmtId="49" fontId="3" fillId="0" borderId="66" xfId="0" applyNumberFormat="1" applyFont="1" applyBorder="1" applyAlignment="1" applyProtection="1">
      <alignment horizontal="center" vertical="center" wrapText="1"/>
    </xf>
    <xf numFmtId="0" fontId="0" fillId="0" borderId="11" xfId="0" applyBorder="1" applyAlignment="1" applyProtection="1">
      <alignment horizontal="center" wrapText="1"/>
    </xf>
    <xf numFmtId="49" fontId="6" fillId="0" borderId="19" xfId="0" applyNumberFormat="1" applyFont="1" applyBorder="1" applyAlignment="1" applyProtection="1">
      <alignment horizontal="left"/>
    </xf>
    <xf numFmtId="49" fontId="6" fillId="0" borderId="43" xfId="0" applyNumberFormat="1" applyFont="1" applyBorder="1" applyAlignment="1" applyProtection="1">
      <alignment horizontal="left"/>
    </xf>
    <xf numFmtId="0" fontId="6" fillId="0" borderId="20" xfId="0" applyFont="1" applyBorder="1" applyAlignment="1" applyProtection="1"/>
    <xf numFmtId="0" fontId="6" fillId="0" borderId="19" xfId="0" applyFont="1" applyBorder="1" applyAlignment="1" applyProtection="1">
      <alignment horizontal="justify"/>
    </xf>
    <xf numFmtId="0" fontId="6" fillId="0" borderId="43" xfId="0" applyFont="1" applyBorder="1" applyAlignment="1" applyProtection="1">
      <alignment horizontal="justify"/>
    </xf>
    <xf numFmtId="0" fontId="3" fillId="0" borderId="19" xfId="0" applyFont="1" applyBorder="1" applyAlignment="1" applyProtection="1">
      <alignment horizontal="left" indent="2"/>
    </xf>
    <xf numFmtId="0" fontId="3" fillId="0" borderId="43" xfId="0" applyFont="1" applyBorder="1" applyAlignment="1" applyProtection="1">
      <alignment horizontal="left" indent="2"/>
    </xf>
    <xf numFmtId="0" fontId="3" fillId="0" borderId="20" xfId="0" applyFont="1" applyBorder="1" applyAlignment="1" applyProtection="1">
      <alignment horizontal="left" indent="2"/>
    </xf>
    <xf numFmtId="0" fontId="9" fillId="0" borderId="19" xfId="0" applyFont="1" applyBorder="1" applyAlignment="1" applyProtection="1">
      <alignment horizontal="left" indent="1"/>
    </xf>
    <xf numFmtId="0" fontId="9" fillId="0" borderId="43" xfId="0" applyFont="1" applyBorder="1" applyAlignment="1" applyProtection="1">
      <alignment horizontal="left" indent="1"/>
    </xf>
    <xf numFmtId="0" fontId="9" fillId="0" borderId="20" xfId="0" applyFont="1" applyBorder="1" applyAlignment="1" applyProtection="1">
      <alignment horizontal="left" indent="1"/>
    </xf>
    <xf numFmtId="0" fontId="6" fillId="0" borderId="20" xfId="0" applyFont="1" applyBorder="1" applyAlignment="1" applyProtection="1">
      <alignment horizontal="justify"/>
    </xf>
    <xf numFmtId="0" fontId="10" fillId="0" borderId="19" xfId="0" applyFont="1" applyBorder="1" applyAlignment="1" applyProtection="1">
      <alignment horizontal="justify"/>
    </xf>
    <xf numFmtId="0" fontId="10" fillId="0" borderId="43" xfId="0" applyFont="1" applyBorder="1" applyAlignment="1" applyProtection="1">
      <alignment horizontal="justify"/>
    </xf>
    <xf numFmtId="0" fontId="9" fillId="0" borderId="20" xfId="0" applyFont="1" applyBorder="1" applyAlignment="1" applyProtection="1"/>
    <xf numFmtId="0" fontId="9" fillId="0" borderId="19" xfId="0" applyFont="1" applyBorder="1" applyAlignment="1" applyProtection="1">
      <alignment horizontal="left" indent="2"/>
    </xf>
    <xf numFmtId="0" fontId="9" fillId="0" borderId="43" xfId="0" applyFont="1" applyBorder="1" applyAlignment="1" applyProtection="1">
      <alignment horizontal="left" indent="2"/>
    </xf>
    <xf numFmtId="0" fontId="9" fillId="0" borderId="20" xfId="0" applyFont="1" applyBorder="1" applyAlignment="1" applyProtection="1">
      <alignment horizontal="left" indent="2"/>
    </xf>
    <xf numFmtId="0" fontId="3" fillId="0" borderId="19" xfId="0" applyFont="1" applyBorder="1" applyAlignment="1" applyProtection="1">
      <alignment horizontal="left" indent="1"/>
    </xf>
    <xf numFmtId="0" fontId="3" fillId="0" borderId="43" xfId="0" applyFont="1" applyBorder="1" applyAlignment="1" applyProtection="1">
      <alignment horizontal="left" indent="1"/>
    </xf>
    <xf numFmtId="0" fontId="3" fillId="0" borderId="20" xfId="0" applyFont="1" applyBorder="1" applyAlignment="1" applyProtection="1">
      <alignment horizontal="left" indent="1"/>
    </xf>
    <xf numFmtId="0" fontId="3" fillId="0" borderId="25" xfId="0" applyFont="1" applyBorder="1" applyAlignment="1" applyProtection="1">
      <alignment horizontal="center" vertical="center"/>
    </xf>
    <xf numFmtId="0" fontId="0" fillId="0" borderId="67" xfId="0" applyBorder="1" applyAlignment="1" applyProtection="1">
      <alignment horizontal="center" vertical="center"/>
    </xf>
    <xf numFmtId="0" fontId="3" fillId="0" borderId="68" xfId="0" applyFont="1" applyBorder="1" applyAlignment="1" applyProtection="1">
      <alignment horizontal="center" vertical="center"/>
    </xf>
    <xf numFmtId="0" fontId="3" fillId="0" borderId="24" xfId="0" applyFont="1" applyBorder="1" applyAlignment="1" applyProtection="1">
      <alignment horizontal="center" vertical="center"/>
    </xf>
    <xf numFmtId="0" fontId="3" fillId="0" borderId="53" xfId="0" applyFont="1" applyBorder="1" applyAlignment="1" applyProtection="1">
      <alignment horizontal="center" vertical="center"/>
    </xf>
    <xf numFmtId="0" fontId="0" fillId="0" borderId="19" xfId="0" applyBorder="1" applyAlignment="1" applyProtection="1">
      <alignment horizontal="center" vertical="center"/>
    </xf>
    <xf numFmtId="0" fontId="0" fillId="0" borderId="43" xfId="0" applyBorder="1" applyAlignment="1" applyProtection="1">
      <alignment horizontal="center" vertical="center"/>
    </xf>
    <xf numFmtId="0" fontId="0" fillId="0" borderId="20" xfId="0" applyBorder="1" applyAlignment="1" applyProtection="1">
      <alignment horizontal="center" vertical="center"/>
    </xf>
    <xf numFmtId="0" fontId="9" fillId="0" borderId="44" xfId="0" applyFont="1" applyBorder="1" applyAlignment="1" applyProtection="1">
      <alignment horizontal="left"/>
    </xf>
    <xf numFmtId="0" fontId="9" fillId="0" borderId="43" xfId="0" applyFont="1" applyBorder="1" applyAlignment="1" applyProtection="1">
      <alignment horizontal="left"/>
    </xf>
    <xf numFmtId="0" fontId="9" fillId="0" borderId="15" xfId="0" applyFont="1" applyBorder="1" applyAlignment="1" applyProtection="1">
      <alignment horizontal="left"/>
    </xf>
    <xf numFmtId="0" fontId="10" fillId="0" borderId="60" xfId="0" applyFont="1" applyBorder="1" applyAlignment="1" applyProtection="1">
      <alignment horizontal="justify"/>
    </xf>
    <xf numFmtId="0" fontId="10" fillId="0" borderId="51" xfId="0" applyFont="1" applyBorder="1" applyAlignment="1" applyProtection="1">
      <alignment horizontal="justify"/>
    </xf>
    <xf numFmtId="0" fontId="9" fillId="0" borderId="62" xfId="0" applyFont="1" applyBorder="1" applyAlignment="1" applyProtection="1">
      <alignment horizontal="justify"/>
    </xf>
    <xf numFmtId="0" fontId="3" fillId="0" borderId="19" xfId="0" applyFont="1" applyBorder="1" applyAlignment="1" applyProtection="1">
      <alignment horizontal="center" vertical="center"/>
    </xf>
    <xf numFmtId="0" fontId="3" fillId="0" borderId="43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horizontal="justify"/>
    </xf>
    <xf numFmtId="0" fontId="3" fillId="0" borderId="46" xfId="0" applyFont="1" applyBorder="1" applyAlignment="1" applyProtection="1">
      <alignment horizontal="center" vertical="center" wrapText="1"/>
    </xf>
    <xf numFmtId="0" fontId="3" fillId="0" borderId="49" xfId="0" applyFont="1" applyBorder="1" applyAlignment="1" applyProtection="1">
      <alignment horizontal="center" vertical="center" wrapText="1"/>
    </xf>
    <xf numFmtId="0" fontId="3" fillId="0" borderId="59" xfId="0" applyFont="1" applyBorder="1" applyAlignment="1" applyProtection="1">
      <alignment horizontal="center" vertical="center"/>
    </xf>
    <xf numFmtId="0" fontId="3" fillId="0" borderId="61" xfId="0" applyFont="1" applyBorder="1" applyAlignment="1" applyProtection="1">
      <alignment horizontal="center" vertical="center"/>
    </xf>
    <xf numFmtId="0" fontId="3" fillId="0" borderId="69" xfId="0" applyFont="1" applyBorder="1" applyAlignment="1" applyProtection="1">
      <alignment horizontal="center" vertical="center"/>
    </xf>
    <xf numFmtId="0" fontId="3" fillId="0" borderId="20" xfId="0" applyFont="1" applyBorder="1" applyAlignment="1" applyProtection="1">
      <alignment horizontal="center" vertical="center"/>
    </xf>
    <xf numFmtId="49" fontId="3" fillId="0" borderId="14" xfId="0" applyNumberFormat="1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wrapText="1"/>
    </xf>
    <xf numFmtId="0" fontId="3" fillId="0" borderId="60" xfId="0" applyFont="1" applyBorder="1" applyAlignment="1" applyProtection="1">
      <alignment horizontal="left" indent="2"/>
    </xf>
    <xf numFmtId="0" fontId="3" fillId="0" borderId="51" xfId="0" applyFont="1" applyBorder="1" applyAlignment="1" applyProtection="1">
      <alignment horizontal="left" indent="2"/>
    </xf>
    <xf numFmtId="0" fontId="3" fillId="0" borderId="62" xfId="0" applyFont="1" applyBorder="1" applyAlignment="1" applyProtection="1">
      <alignment horizontal="left" indent="2"/>
    </xf>
    <xf numFmtId="0" fontId="3" fillId="0" borderId="19" xfId="0" applyFont="1" applyBorder="1" applyAlignment="1" applyProtection="1">
      <alignment horizontal="left" wrapText="1" indent="1"/>
    </xf>
    <xf numFmtId="0" fontId="3" fillId="0" borderId="43" xfId="0" applyFont="1" applyBorder="1" applyAlignment="1" applyProtection="1">
      <alignment horizontal="left" wrapText="1" indent="1"/>
    </xf>
    <xf numFmtId="0" fontId="6" fillId="0" borderId="19" xfId="0" applyFont="1" applyBorder="1" applyAlignment="1" applyProtection="1">
      <alignment horizontal="left" vertical="center" wrapText="1"/>
    </xf>
    <xf numFmtId="0" fontId="6" fillId="0" borderId="43" xfId="0" applyFont="1" applyBorder="1" applyAlignment="1" applyProtection="1">
      <alignment horizontal="left" vertical="center" wrapText="1"/>
    </xf>
    <xf numFmtId="0" fontId="6" fillId="0" borderId="20" xfId="0" applyFont="1" applyBorder="1" applyAlignment="1" applyProtection="1">
      <alignment horizontal="left" vertical="center" wrapText="1"/>
    </xf>
    <xf numFmtId="49" fontId="3" fillId="0" borderId="11" xfId="0" applyNumberFormat="1" applyFont="1" applyBorder="1" applyAlignment="1" applyProtection="1">
      <alignment horizontal="center" vertical="center" wrapText="1"/>
    </xf>
    <xf numFmtId="0" fontId="9" fillId="0" borderId="19" xfId="0" applyFont="1" applyBorder="1" applyAlignment="1" applyProtection="1">
      <alignment horizontal="left" wrapText="1" indent="1"/>
    </xf>
    <xf numFmtId="0" fontId="9" fillId="0" borderId="43" xfId="0" applyFont="1" applyBorder="1" applyAlignment="1" applyProtection="1">
      <alignment horizontal="left" wrapText="1" indent="1"/>
    </xf>
    <xf numFmtId="0" fontId="9" fillId="0" borderId="20" xfId="0" applyFont="1" applyBorder="1" applyAlignment="1" applyProtection="1">
      <alignment horizontal="left" wrapText="1" indent="1"/>
    </xf>
    <xf numFmtId="0" fontId="6" fillId="0" borderId="19" xfId="0" applyFont="1" applyBorder="1" applyAlignment="1" applyProtection="1">
      <alignment horizontal="left" vertical="center"/>
    </xf>
    <xf numFmtId="0" fontId="6" fillId="0" borderId="43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horizontal="left" vertical="center"/>
    </xf>
    <xf numFmtId="0" fontId="3" fillId="0" borderId="19" xfId="0" applyFont="1" applyBorder="1" applyAlignment="1" applyProtection="1">
      <alignment horizontal="left" vertical="center" indent="1"/>
    </xf>
    <xf numFmtId="0" fontId="3" fillId="0" borderId="43" xfId="0" applyFont="1" applyBorder="1" applyAlignment="1" applyProtection="1">
      <alignment horizontal="left" vertical="center" indent="1"/>
    </xf>
    <xf numFmtId="0" fontId="0" fillId="0" borderId="20" xfId="0" applyBorder="1" applyAlignment="1" applyProtection="1">
      <alignment horizontal="left" vertical="center" indent="1"/>
    </xf>
    <xf numFmtId="0" fontId="0" fillId="0" borderId="20" xfId="0" applyBorder="1" applyAlignment="1" applyProtection="1">
      <alignment horizontal="left" vertical="center"/>
    </xf>
    <xf numFmtId="0" fontId="3" fillId="0" borderId="44" xfId="0" applyFont="1" applyBorder="1" applyAlignment="1" applyProtection="1">
      <alignment horizontal="left" vertical="center" wrapText="1"/>
    </xf>
    <xf numFmtId="0" fontId="3" fillId="0" borderId="43" xfId="0" applyFont="1" applyBorder="1" applyAlignment="1" applyProtection="1">
      <alignment horizontal="left" vertical="center" wrapText="1"/>
    </xf>
    <xf numFmtId="0" fontId="3" fillId="0" borderId="15" xfId="0" applyFont="1" applyBorder="1" applyAlignment="1" applyProtection="1">
      <alignment horizontal="left" vertical="center" wrapText="1"/>
    </xf>
    <xf numFmtId="0" fontId="3" fillId="0" borderId="19" xfId="0" applyFont="1" applyBorder="1" applyAlignment="1" applyProtection="1">
      <alignment horizontal="left" vertical="center" wrapText="1" indent="1"/>
    </xf>
    <xf numFmtId="0" fontId="3" fillId="0" borderId="43" xfId="0" applyFont="1" applyBorder="1" applyAlignment="1" applyProtection="1">
      <alignment horizontal="left" vertical="center" wrapText="1" indent="1"/>
    </xf>
    <xf numFmtId="0" fontId="0" fillId="0" borderId="20" xfId="0" applyBorder="1" applyAlignment="1" applyProtection="1">
      <alignment horizontal="left" vertical="center" wrapText="1" indent="1"/>
    </xf>
    <xf numFmtId="0" fontId="3" fillId="0" borderId="19" xfId="0" applyFont="1" applyBorder="1" applyAlignment="1" applyProtection="1">
      <alignment horizontal="left" vertical="center" indent="2"/>
    </xf>
    <xf numFmtId="0" fontId="3" fillId="0" borderId="43" xfId="0" applyFont="1" applyBorder="1" applyAlignment="1" applyProtection="1">
      <alignment horizontal="left" vertical="center" indent="2"/>
    </xf>
    <xf numFmtId="0" fontId="0" fillId="0" borderId="20" xfId="0" applyBorder="1" applyAlignment="1" applyProtection="1">
      <alignment horizontal="left" vertical="center" indent="2"/>
    </xf>
    <xf numFmtId="0" fontId="6" fillId="0" borderId="70" xfId="0" applyFont="1" applyBorder="1" applyAlignment="1" applyProtection="1">
      <alignment horizontal="center" vertical="center"/>
    </xf>
    <xf numFmtId="0" fontId="6" fillId="0" borderId="71" xfId="0" applyFont="1" applyBorder="1" applyAlignment="1" applyProtection="1">
      <alignment horizontal="center" vertical="center"/>
    </xf>
    <xf numFmtId="0" fontId="6" fillId="0" borderId="72" xfId="0" applyFont="1" applyBorder="1" applyAlignment="1" applyProtection="1">
      <alignment horizontal="center" vertical="center"/>
    </xf>
    <xf numFmtId="49" fontId="9" fillId="0" borderId="19" xfId="0" applyNumberFormat="1" applyFont="1" applyBorder="1" applyAlignment="1" applyProtection="1">
      <alignment horizontal="left" indent="1"/>
    </xf>
    <xf numFmtId="49" fontId="9" fillId="0" borderId="43" xfId="0" applyNumberFormat="1" applyFont="1" applyBorder="1" applyAlignment="1" applyProtection="1">
      <alignment horizontal="left" indent="1"/>
    </xf>
    <xf numFmtId="0" fontId="27" fillId="0" borderId="0" xfId="0" applyFont="1" applyBorder="1" applyAlignment="1" applyProtection="1">
      <alignment horizontal="center"/>
    </xf>
    <xf numFmtId="0" fontId="0" fillId="0" borderId="20" xfId="0" applyBorder="1" applyAlignment="1" applyProtection="1">
      <alignment horizontal="left" indent="2"/>
    </xf>
    <xf numFmtId="0" fontId="0" fillId="0" borderId="20" xfId="0" applyBorder="1" applyAlignment="1" applyProtection="1">
      <alignment horizontal="left" indent="1"/>
    </xf>
    <xf numFmtId="0" fontId="6" fillId="0" borderId="60" xfId="0" applyFont="1" applyBorder="1" applyAlignment="1" applyProtection="1">
      <alignment horizontal="justify"/>
    </xf>
    <xf numFmtId="0" fontId="6" fillId="0" borderId="51" xfId="0" applyFont="1" applyBorder="1" applyAlignment="1" applyProtection="1">
      <alignment horizontal="justify"/>
    </xf>
    <xf numFmtId="0" fontId="6" fillId="0" borderId="62" xfId="0" applyFont="1" applyBorder="1" applyAlignment="1" applyProtection="1">
      <alignment horizontal="justify"/>
    </xf>
    <xf numFmtId="0" fontId="2" fillId="0" borderId="0" xfId="1" applyBorder="1" applyAlignment="1" applyProtection="1">
      <alignment horizontal="center"/>
    </xf>
    <xf numFmtId="0" fontId="7" fillId="0" borderId="0" xfId="0" applyFont="1" applyAlignment="1" applyProtection="1">
      <alignment horizontal="center"/>
    </xf>
    <xf numFmtId="0" fontId="3" fillId="2" borderId="2" xfId="0" applyFont="1" applyFill="1" applyBorder="1" applyAlignment="1" applyProtection="1">
      <alignment horizontal="left" vertical="center"/>
    </xf>
    <xf numFmtId="0" fontId="7" fillId="0" borderId="0" xfId="0" applyFont="1" applyFill="1" applyAlignment="1" applyProtection="1">
      <alignment horizontal="center" vertical="center"/>
    </xf>
    <xf numFmtId="169" fontId="1" fillId="2" borderId="2" xfId="0" applyNumberFormat="1" applyFont="1" applyFill="1" applyBorder="1" applyAlignment="1" applyProtection="1">
      <alignment horizontal="center" vertical="top"/>
    </xf>
    <xf numFmtId="0" fontId="3" fillId="0" borderId="2" xfId="0" applyFont="1" applyFill="1" applyBorder="1" applyAlignment="1" applyProtection="1">
      <alignment horizontal="center" vertical="center"/>
    </xf>
    <xf numFmtId="49" fontId="3" fillId="2" borderId="2" xfId="0" applyNumberFormat="1" applyFont="1" applyFill="1" applyBorder="1" applyAlignment="1" applyProtection="1">
      <alignment horizontal="center"/>
    </xf>
    <xf numFmtId="0" fontId="3" fillId="0" borderId="19" xfId="0" applyFont="1" applyBorder="1" applyAlignment="1" applyProtection="1">
      <alignment horizontal="left" indent="3"/>
    </xf>
    <xf numFmtId="0" fontId="3" fillId="0" borderId="43" xfId="0" applyFont="1" applyBorder="1" applyAlignment="1" applyProtection="1">
      <alignment horizontal="left" indent="3"/>
    </xf>
    <xf numFmtId="0" fontId="3" fillId="0" borderId="20" xfId="0" applyFont="1" applyBorder="1" applyAlignment="1" applyProtection="1">
      <alignment horizontal="left" indent="3"/>
    </xf>
    <xf numFmtId="0" fontId="3" fillId="2" borderId="20" xfId="0" applyFont="1" applyFill="1" applyBorder="1" applyAlignment="1" applyProtection="1">
      <alignment horizontal="left" vertical="center"/>
    </xf>
    <xf numFmtId="0" fontId="3" fillId="2" borderId="9" xfId="0" applyFont="1" applyFill="1" applyBorder="1" applyAlignment="1" applyProtection="1">
      <alignment horizontal="left" vertical="center"/>
    </xf>
    <xf numFmtId="0" fontId="0" fillId="0" borderId="20" xfId="0" applyBorder="1" applyAlignment="1" applyProtection="1">
      <alignment horizontal="left" indent="3"/>
    </xf>
    <xf numFmtId="1" fontId="3" fillId="0" borderId="2" xfId="0" applyNumberFormat="1" applyFont="1" applyBorder="1" applyAlignment="1" applyProtection="1">
      <alignment horizontal="center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67" xfId="0" applyFont="1" applyBorder="1" applyAlignment="1" applyProtection="1">
      <alignment horizontal="center" vertical="center" wrapText="1"/>
    </xf>
    <xf numFmtId="0" fontId="18" fillId="0" borderId="0" xfId="0" applyFont="1" applyAlignment="1" applyProtection="1">
      <alignment horizontal="center"/>
    </xf>
    <xf numFmtId="0" fontId="6" fillId="0" borderId="73" xfId="0" applyFont="1" applyBorder="1" applyAlignment="1" applyProtection="1">
      <alignment horizontal="center" vertical="center"/>
    </xf>
    <xf numFmtId="0" fontId="6" fillId="0" borderId="74" xfId="0" applyFont="1" applyBorder="1" applyAlignment="1" applyProtection="1">
      <alignment horizontal="center" vertical="center"/>
    </xf>
    <xf numFmtId="0" fontId="6" fillId="0" borderId="75" xfId="0" applyFont="1" applyBorder="1" applyAlignment="1" applyProtection="1">
      <alignment horizontal="center" vertical="center"/>
    </xf>
    <xf numFmtId="0" fontId="6" fillId="0" borderId="76" xfId="0" applyFont="1" applyBorder="1" applyAlignment="1" applyProtection="1">
      <alignment horizontal="center" vertical="center"/>
    </xf>
    <xf numFmtId="0" fontId="3" fillId="0" borderId="20" xfId="0" applyFont="1" applyBorder="1" applyAlignment="1" applyProtection="1">
      <alignment horizontal="left" vertical="center" indent="1"/>
    </xf>
    <xf numFmtId="49" fontId="3" fillId="0" borderId="44" xfId="0" applyNumberFormat="1" applyFont="1" applyFill="1" applyBorder="1" applyAlignment="1" applyProtection="1">
      <alignment horizontal="left" vertical="center" wrapText="1"/>
    </xf>
    <xf numFmtId="49" fontId="3" fillId="0" borderId="43" xfId="0" applyNumberFormat="1" applyFont="1" applyFill="1" applyBorder="1" applyAlignment="1" applyProtection="1">
      <alignment horizontal="left" vertical="center" wrapText="1"/>
    </xf>
    <xf numFmtId="49" fontId="3" fillId="0" borderId="15" xfId="0" applyNumberFormat="1" applyFont="1" applyFill="1" applyBorder="1" applyAlignment="1" applyProtection="1">
      <alignment horizontal="left" vertical="center" wrapText="1"/>
    </xf>
    <xf numFmtId="0" fontId="24" fillId="0" borderId="20" xfId="0" applyFont="1" applyFill="1" applyBorder="1" applyAlignment="1" applyProtection="1">
      <alignment horizontal="center" vertical="center"/>
    </xf>
    <xf numFmtId="0" fontId="24" fillId="0" borderId="43" xfId="0" applyFont="1" applyFill="1" applyBorder="1" applyAlignment="1" applyProtection="1">
      <alignment horizontal="center" vertical="center"/>
    </xf>
    <xf numFmtId="0" fontId="24" fillId="0" borderId="9" xfId="0" applyFont="1" applyFill="1" applyBorder="1" applyAlignment="1" applyProtection="1">
      <alignment horizontal="center" vertical="center"/>
    </xf>
    <xf numFmtId="0" fontId="3" fillId="0" borderId="44" xfId="0" applyFont="1" applyFill="1" applyBorder="1" applyAlignment="1" applyProtection="1">
      <alignment horizontal="left" indent="2"/>
    </xf>
    <xf numFmtId="0" fontId="3" fillId="0" borderId="43" xfId="0" applyFont="1" applyFill="1" applyBorder="1" applyAlignment="1" applyProtection="1">
      <alignment horizontal="left" indent="2"/>
    </xf>
    <xf numFmtId="0" fontId="3" fillId="0" borderId="15" xfId="0" applyFont="1" applyFill="1" applyBorder="1" applyAlignment="1" applyProtection="1">
      <alignment horizontal="left" indent="2"/>
    </xf>
    <xf numFmtId="49" fontId="3" fillId="0" borderId="2" xfId="0" applyNumberFormat="1" applyFont="1" applyBorder="1" applyAlignment="1" applyProtection="1">
      <alignment horizontal="center"/>
    </xf>
    <xf numFmtId="0" fontId="67" fillId="0" borderId="0" xfId="0" applyFont="1" applyBorder="1" applyAlignment="1" applyProtection="1">
      <alignment horizontal="left" shrinkToFit="1"/>
    </xf>
    <xf numFmtId="169" fontId="0" fillId="0" borderId="2" xfId="0" applyNumberFormat="1" applyBorder="1" applyAlignment="1" applyProtection="1">
      <alignment horizontal="center" vertical="top"/>
    </xf>
    <xf numFmtId="169" fontId="1" fillId="0" borderId="2" xfId="0" applyNumberFormat="1" applyFont="1" applyBorder="1" applyAlignment="1" applyProtection="1">
      <alignment horizontal="center" vertical="top"/>
    </xf>
    <xf numFmtId="0" fontId="9" fillId="0" borderId="19" xfId="0" applyFont="1" applyBorder="1" applyAlignment="1" applyProtection="1">
      <alignment horizontal="left" vertical="top" wrapText="1"/>
    </xf>
    <xf numFmtId="0" fontId="9" fillId="0" borderId="2" xfId="0" applyFont="1" applyBorder="1" applyAlignment="1" applyProtection="1">
      <alignment horizontal="left" vertical="top" wrapText="1"/>
    </xf>
    <xf numFmtId="0" fontId="9" fillId="0" borderId="20" xfId="0" applyFont="1" applyBorder="1" applyAlignment="1" applyProtection="1">
      <alignment horizontal="left" vertical="top" wrapText="1"/>
    </xf>
    <xf numFmtId="0" fontId="9" fillId="0" borderId="19" xfId="0" applyFont="1" applyBorder="1" applyAlignment="1" applyProtection="1">
      <alignment horizontal="left"/>
    </xf>
    <xf numFmtId="0" fontId="9" fillId="0" borderId="2" xfId="0" applyFont="1" applyBorder="1" applyAlignment="1" applyProtection="1">
      <alignment horizontal="left"/>
    </xf>
    <xf numFmtId="0" fontId="9" fillId="0" borderId="20" xfId="0" applyFont="1" applyBorder="1" applyAlignment="1" applyProtection="1">
      <alignment horizontal="left"/>
    </xf>
    <xf numFmtId="0" fontId="9" fillId="0" borderId="19" xfId="0" applyFont="1" applyBorder="1" applyAlignment="1" applyProtection="1"/>
    <xf numFmtId="0" fontId="9" fillId="0" borderId="2" xfId="0" applyFont="1" applyBorder="1" applyAlignment="1" applyProtection="1"/>
    <xf numFmtId="0" fontId="10" fillId="0" borderId="19" xfId="0" applyFont="1" applyBorder="1" applyAlignment="1" applyProtection="1">
      <alignment horizontal="left"/>
    </xf>
    <xf numFmtId="0" fontId="10" fillId="0" borderId="2" xfId="0" applyFont="1" applyBorder="1" applyAlignment="1" applyProtection="1">
      <alignment horizontal="left"/>
    </xf>
    <xf numFmtId="0" fontId="10" fillId="0" borderId="20" xfId="0" applyFont="1" applyBorder="1" applyAlignment="1" applyProtection="1">
      <alignment horizontal="left"/>
    </xf>
    <xf numFmtId="0" fontId="10" fillId="0" borderId="19" xfId="0" applyFont="1" applyFill="1" applyBorder="1" applyAlignment="1" applyProtection="1">
      <alignment horizontal="left" wrapText="1"/>
    </xf>
    <xf numFmtId="0" fontId="10" fillId="0" borderId="2" xfId="0" applyFont="1" applyBorder="1" applyAlignment="1" applyProtection="1">
      <alignment horizontal="left" wrapText="1"/>
    </xf>
    <xf numFmtId="0" fontId="10" fillId="0" borderId="20" xfId="0" applyFont="1" applyBorder="1" applyAlignment="1" applyProtection="1">
      <alignment horizontal="left" wrapText="1"/>
    </xf>
    <xf numFmtId="0" fontId="37" fillId="0" borderId="0" xfId="0" applyFont="1" applyAlignment="1" applyProtection="1">
      <alignment horizontal="center" wrapText="1"/>
    </xf>
    <xf numFmtId="0" fontId="9" fillId="0" borderId="19" xfId="0" applyFont="1" applyFill="1" applyBorder="1" applyAlignment="1" applyProtection="1">
      <alignment horizontal="left" wrapText="1"/>
    </xf>
    <xf numFmtId="0" fontId="9" fillId="0" borderId="2" xfId="0" applyFont="1" applyBorder="1" applyAlignment="1" applyProtection="1">
      <alignment horizontal="left" wrapText="1"/>
    </xf>
    <xf numFmtId="0" fontId="9" fillId="0" borderId="20" xfId="0" applyFont="1" applyBorder="1" applyAlignment="1" applyProtection="1">
      <alignment horizontal="left" wrapText="1"/>
    </xf>
    <xf numFmtId="0" fontId="9" fillId="0" borderId="44" xfId="0" applyFont="1" applyFill="1" applyBorder="1" applyAlignment="1" applyProtection="1">
      <alignment horizontal="left" vertical="top" wrapText="1"/>
    </xf>
    <xf numFmtId="0" fontId="9" fillId="0" borderId="43" xfId="0" applyFont="1" applyBorder="1" applyAlignment="1" applyProtection="1">
      <alignment horizontal="left" vertical="top" wrapText="1"/>
    </xf>
    <xf numFmtId="0" fontId="9" fillId="0" borderId="15" xfId="0" applyFont="1" applyBorder="1" applyAlignment="1" applyProtection="1">
      <alignment horizontal="left" vertical="top" wrapText="1"/>
    </xf>
    <xf numFmtId="0" fontId="10" fillId="0" borderId="19" xfId="0" applyFont="1" applyFill="1" applyBorder="1" applyAlignment="1" applyProtection="1">
      <alignment horizontal="left"/>
    </xf>
    <xf numFmtId="0" fontId="9" fillId="0" borderId="44" xfId="0" applyFont="1" applyBorder="1" applyAlignment="1" applyProtection="1">
      <alignment horizontal="left" vertical="top" wrapText="1"/>
    </xf>
    <xf numFmtId="49" fontId="56" fillId="0" borderId="44" xfId="0" applyNumberFormat="1" applyFont="1" applyFill="1" applyBorder="1" applyAlignment="1" applyProtection="1">
      <alignment horizontal="center" vertical="center" wrapText="1"/>
    </xf>
    <xf numFmtId="49" fontId="56" fillId="0" borderId="43" xfId="0" applyNumberFormat="1" applyFont="1" applyFill="1" applyBorder="1" applyAlignment="1" applyProtection="1">
      <alignment horizontal="center" vertical="center" wrapText="1"/>
    </xf>
    <xf numFmtId="49" fontId="56" fillId="0" borderId="15" xfId="0" applyNumberFormat="1" applyFont="1" applyFill="1" applyBorder="1" applyAlignment="1" applyProtection="1">
      <alignment horizontal="center" vertical="center" wrapText="1"/>
    </xf>
    <xf numFmtId="1" fontId="4" fillId="2" borderId="44" xfId="0" applyNumberFormat="1" applyFont="1" applyFill="1" applyBorder="1" applyAlignment="1" applyProtection="1">
      <alignment horizontal="right"/>
      <protection locked="0"/>
    </xf>
    <xf numFmtId="1" fontId="4" fillId="2" borderId="15" xfId="0" applyNumberFormat="1" applyFont="1" applyFill="1" applyBorder="1" applyAlignment="1" applyProtection="1">
      <alignment horizontal="right"/>
      <protection locked="0"/>
    </xf>
    <xf numFmtId="1" fontId="4" fillId="2" borderId="45" xfId="0" applyNumberFormat="1" applyFont="1" applyFill="1" applyBorder="1" applyAlignment="1" applyProtection="1">
      <alignment horizontal="right"/>
      <protection locked="0"/>
    </xf>
    <xf numFmtId="1" fontId="4" fillId="2" borderId="16" xfId="0" applyNumberFormat="1" applyFont="1" applyFill="1" applyBorder="1" applyAlignment="1" applyProtection="1">
      <alignment horizontal="right"/>
      <protection locked="0"/>
    </xf>
    <xf numFmtId="49" fontId="3" fillId="0" borderId="44" xfId="0" applyNumberFormat="1" applyFont="1" applyFill="1" applyBorder="1" applyAlignment="1" applyProtection="1">
      <alignment horizontal="left" vertical="center" wrapText="1" indent="1"/>
    </xf>
    <xf numFmtId="49" fontId="3" fillId="0" borderId="43" xfId="0" applyNumberFormat="1" applyFont="1" applyFill="1" applyBorder="1" applyAlignment="1" applyProtection="1">
      <alignment horizontal="left" vertical="center" wrapText="1" indent="1"/>
    </xf>
    <xf numFmtId="49" fontId="3" fillId="0" borderId="15" xfId="0" applyNumberFormat="1" applyFont="1" applyFill="1" applyBorder="1" applyAlignment="1" applyProtection="1">
      <alignment horizontal="left" vertical="center" wrapText="1" indent="1"/>
    </xf>
    <xf numFmtId="0" fontId="56" fillId="0" borderId="44" xfId="0" applyFont="1" applyFill="1" applyBorder="1" applyAlignment="1" applyProtection="1">
      <alignment horizontal="center" vertical="center" wrapText="1"/>
    </xf>
    <xf numFmtId="0" fontId="56" fillId="0" borderId="15" xfId="0" applyFont="1" applyFill="1" applyBorder="1" applyAlignment="1" applyProtection="1">
      <alignment horizontal="center" vertical="center" wrapText="1"/>
    </xf>
    <xf numFmtId="0" fontId="56" fillId="0" borderId="58" xfId="0" applyFont="1" applyFill="1" applyBorder="1" applyAlignment="1" applyProtection="1">
      <alignment horizontal="center" vertical="top" wrapText="1"/>
    </xf>
    <xf numFmtId="0" fontId="56" fillId="0" borderId="1" xfId="0" applyFont="1" applyFill="1" applyBorder="1" applyAlignment="1" applyProtection="1">
      <alignment horizontal="center" vertical="top" wrapText="1"/>
    </xf>
    <xf numFmtId="0" fontId="10" fillId="0" borderId="60" xfId="0" applyFont="1" applyFill="1" applyBorder="1" applyAlignment="1" applyProtection="1">
      <alignment horizontal="left"/>
    </xf>
    <xf numFmtId="0" fontId="10" fillId="0" borderId="17" xfId="0" applyFont="1" applyBorder="1" applyAlignment="1" applyProtection="1"/>
    <xf numFmtId="0" fontId="10" fillId="0" borderId="62" xfId="0" applyFont="1" applyBorder="1" applyAlignment="1" applyProtection="1"/>
    <xf numFmtId="0" fontId="9" fillId="0" borderId="19" xfId="0" applyFont="1" applyFill="1" applyBorder="1" applyAlignment="1" applyProtection="1">
      <alignment horizontal="left"/>
    </xf>
    <xf numFmtId="0" fontId="9" fillId="0" borderId="2" xfId="0" applyFont="1" applyFill="1" applyBorder="1" applyAlignment="1" applyProtection="1">
      <alignment horizontal="left"/>
    </xf>
    <xf numFmtId="0" fontId="9" fillId="0" borderId="20" xfId="0" applyFont="1" applyFill="1" applyBorder="1" applyAlignment="1" applyProtection="1">
      <alignment horizontal="left"/>
    </xf>
    <xf numFmtId="49" fontId="3" fillId="0" borderId="45" xfId="0" applyNumberFormat="1" applyFont="1" applyFill="1" applyBorder="1" applyAlignment="1" applyProtection="1">
      <alignment horizontal="left" vertical="center" wrapText="1" indent="1"/>
    </xf>
    <xf numFmtId="49" fontId="3" fillId="0" borderId="51" xfId="0" applyNumberFormat="1" applyFont="1" applyFill="1" applyBorder="1" applyAlignment="1" applyProtection="1">
      <alignment horizontal="left" vertical="center" wrapText="1" indent="1"/>
    </xf>
    <xf numFmtId="49" fontId="3" fillId="0" borderId="16" xfId="0" applyNumberFormat="1" applyFont="1" applyFill="1" applyBorder="1" applyAlignment="1" applyProtection="1">
      <alignment horizontal="left" vertical="center" wrapText="1" indent="1"/>
    </xf>
    <xf numFmtId="0" fontId="5" fillId="4" borderId="0" xfId="0" applyFont="1" applyFill="1" applyAlignment="1" applyProtection="1">
      <alignment horizontal="center"/>
    </xf>
    <xf numFmtId="0" fontId="9" fillId="0" borderId="19" xfId="0" applyFont="1" applyBorder="1" applyAlignment="1" applyProtection="1">
      <alignment horizontal="left" wrapText="1"/>
    </xf>
    <xf numFmtId="0" fontId="6" fillId="0" borderId="8" xfId="0" applyFont="1" applyFill="1" applyBorder="1" applyAlignment="1" applyProtection="1">
      <alignment horizontal="left"/>
    </xf>
    <xf numFmtId="49" fontId="56" fillId="0" borderId="58" xfId="0" applyNumberFormat="1" applyFont="1" applyFill="1" applyBorder="1" applyAlignment="1" applyProtection="1">
      <alignment horizontal="center" vertical="center" wrapText="1"/>
    </xf>
    <xf numFmtId="49" fontId="56" fillId="0" borderId="61" xfId="0" applyNumberFormat="1" applyFont="1" applyFill="1" applyBorder="1" applyAlignment="1" applyProtection="1">
      <alignment horizontal="center" vertical="center" wrapText="1"/>
    </xf>
    <xf numFmtId="49" fontId="56" fillId="0" borderId="1" xfId="0" applyNumberFormat="1" applyFont="1" applyFill="1" applyBorder="1" applyAlignment="1" applyProtection="1">
      <alignment horizontal="center" vertical="center" wrapText="1"/>
    </xf>
    <xf numFmtId="0" fontId="9" fillId="0" borderId="19" xfId="0" applyFont="1" applyFill="1" applyBorder="1" applyAlignment="1" applyProtection="1">
      <alignment horizontal="left" vertical="center" wrapText="1"/>
    </xf>
    <xf numFmtId="0" fontId="9" fillId="0" borderId="2" xfId="0" applyFont="1" applyBorder="1" applyAlignment="1" applyProtection="1">
      <alignment horizontal="left" vertical="center" wrapText="1"/>
    </xf>
    <xf numFmtId="0" fontId="9" fillId="0" borderId="20" xfId="0" applyFont="1" applyBorder="1" applyAlignment="1" applyProtection="1">
      <alignment horizontal="left" vertical="center" wrapText="1"/>
    </xf>
    <xf numFmtId="0" fontId="9" fillId="0" borderId="19" xfId="0" applyFont="1" applyFill="1" applyBorder="1" applyAlignment="1" applyProtection="1"/>
    <xf numFmtId="0" fontId="9" fillId="0" borderId="19" xfId="0" applyFont="1" applyFill="1" applyBorder="1" applyAlignment="1" applyProtection="1">
      <alignment horizontal="left" indent="1"/>
    </xf>
    <xf numFmtId="0" fontId="9" fillId="0" borderId="2" xfId="0" applyFont="1" applyBorder="1" applyAlignment="1" applyProtection="1">
      <alignment horizontal="left" indent="1"/>
    </xf>
    <xf numFmtId="0" fontId="9" fillId="0" borderId="19" xfId="0" applyFont="1" applyFill="1" applyBorder="1" applyAlignment="1" applyProtection="1">
      <alignment wrapText="1"/>
    </xf>
    <xf numFmtId="0" fontId="9" fillId="0" borderId="2" xfId="0" applyFont="1" applyBorder="1" applyAlignment="1" applyProtection="1">
      <alignment wrapText="1"/>
    </xf>
    <xf numFmtId="0" fontId="9" fillId="0" borderId="20" xfId="0" applyFont="1" applyBorder="1" applyAlignment="1" applyProtection="1">
      <alignment wrapText="1"/>
    </xf>
    <xf numFmtId="0" fontId="9" fillId="0" borderId="19" xfId="0" applyFont="1" applyBorder="1" applyAlignment="1" applyProtection="1">
      <alignment wrapText="1"/>
    </xf>
    <xf numFmtId="0" fontId="10" fillId="0" borderId="2" xfId="0" applyFont="1" applyBorder="1" applyAlignment="1" applyProtection="1"/>
    <xf numFmtId="0" fontId="10" fillId="0" borderId="20" xfId="0" applyFont="1" applyBorder="1" applyAlignment="1" applyProtection="1"/>
    <xf numFmtId="0" fontId="10" fillId="0" borderId="17" xfId="0" applyFont="1" applyBorder="1" applyAlignment="1" applyProtection="1">
      <alignment horizontal="left"/>
    </xf>
    <xf numFmtId="0" fontId="10" fillId="0" borderId="62" xfId="0" applyFont="1" applyBorder="1" applyAlignment="1" applyProtection="1">
      <alignment horizontal="left"/>
    </xf>
    <xf numFmtId="0" fontId="32" fillId="0" borderId="19" xfId="0" applyFont="1" applyFill="1" applyBorder="1" applyAlignment="1" applyProtection="1">
      <alignment horizontal="left" vertical="center" wrapText="1"/>
    </xf>
    <xf numFmtId="0" fontId="32" fillId="0" borderId="2" xfId="0" applyFont="1" applyBorder="1" applyAlignment="1" applyProtection="1">
      <alignment horizontal="left" vertical="center" wrapText="1"/>
    </xf>
    <xf numFmtId="0" fontId="32" fillId="0" borderId="20" xfId="0" applyFont="1" applyBorder="1" applyAlignment="1" applyProtection="1">
      <alignment horizontal="left" vertical="center" wrapText="1"/>
    </xf>
    <xf numFmtId="0" fontId="9" fillId="0" borderId="19" xfId="0" applyFont="1" applyFill="1" applyBorder="1" applyAlignment="1" applyProtection="1">
      <alignment horizontal="left" wrapText="1" indent="1"/>
    </xf>
    <xf numFmtId="0" fontId="9" fillId="0" borderId="2" xfId="0" applyFont="1" applyBorder="1" applyAlignment="1" applyProtection="1">
      <alignment horizontal="left" wrapText="1" indent="1"/>
    </xf>
    <xf numFmtId="0" fontId="9" fillId="0" borderId="44" xfId="0" applyFont="1" applyBorder="1" applyAlignment="1" applyProtection="1">
      <alignment horizontal="left" vertical="center"/>
    </xf>
    <xf numFmtId="0" fontId="9" fillId="0" borderId="43" xfId="0" applyFont="1" applyBorder="1" applyAlignment="1" applyProtection="1">
      <alignment horizontal="left" vertical="center"/>
    </xf>
    <xf numFmtId="0" fontId="9" fillId="0" borderId="15" xfId="0" applyFont="1" applyBorder="1" applyAlignment="1" applyProtection="1">
      <alignment horizontal="left" vertical="center"/>
    </xf>
    <xf numFmtId="0" fontId="55" fillId="0" borderId="59" xfId="0" applyFont="1" applyBorder="1" applyAlignment="1" applyProtection="1">
      <alignment horizontal="center" vertical="center"/>
    </xf>
    <xf numFmtId="0" fontId="55" fillId="0" borderId="47" xfId="0" applyFont="1" applyBorder="1" applyAlignment="1" applyProtection="1">
      <alignment horizontal="center" vertical="center"/>
    </xf>
    <xf numFmtId="0" fontId="55" fillId="0" borderId="69" xfId="0" applyFont="1" applyBorder="1" applyAlignment="1" applyProtection="1">
      <alignment horizontal="center" vertical="center"/>
    </xf>
    <xf numFmtId="0" fontId="55" fillId="0" borderId="19" xfId="0" applyFont="1" applyBorder="1" applyAlignment="1" applyProtection="1">
      <alignment horizontal="center" vertical="center"/>
    </xf>
    <xf numFmtId="0" fontId="55" fillId="0" borderId="2" xfId="0" applyFont="1" applyBorder="1" applyAlignment="1" applyProtection="1">
      <alignment horizontal="center" vertical="center"/>
    </xf>
    <xf numFmtId="0" fontId="55" fillId="0" borderId="20" xfId="0" applyFont="1" applyBorder="1" applyAlignment="1" applyProtection="1">
      <alignment horizontal="center" vertical="center"/>
    </xf>
    <xf numFmtId="49" fontId="55" fillId="0" borderId="14" xfId="0" applyNumberFormat="1" applyFont="1" applyBorder="1" applyAlignment="1" applyProtection="1">
      <alignment horizontal="center" vertical="center" wrapText="1"/>
    </xf>
    <xf numFmtId="49" fontId="55" fillId="0" borderId="11" xfId="0" applyNumberFormat="1" applyFont="1" applyBorder="1" applyAlignment="1" applyProtection="1">
      <alignment horizontal="center" vertical="center" wrapText="1"/>
    </xf>
    <xf numFmtId="0" fontId="55" fillId="0" borderId="46" xfId="0" applyFont="1" applyBorder="1" applyAlignment="1" applyProtection="1">
      <alignment horizontal="center" vertical="center"/>
    </xf>
    <xf numFmtId="0" fontId="55" fillId="0" borderId="49" xfId="0" applyFont="1" applyBorder="1" applyAlignment="1" applyProtection="1">
      <alignment horizontal="center" vertical="center"/>
    </xf>
    <xf numFmtId="0" fontId="9" fillId="0" borderId="55" xfId="0" applyFont="1" applyBorder="1"/>
    <xf numFmtId="0" fontId="9" fillId="0" borderId="21" xfId="0" applyFont="1" applyBorder="1"/>
    <xf numFmtId="0" fontId="5" fillId="0" borderId="0" xfId="0" applyFont="1" applyAlignment="1" applyProtection="1">
      <alignment horizontal="center"/>
    </xf>
    <xf numFmtId="0" fontId="9" fillId="0" borderId="43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49" fontId="9" fillId="0" borderId="19" xfId="0" applyNumberFormat="1" applyFont="1" applyBorder="1" applyAlignment="1" applyProtection="1">
      <alignment horizontal="left" wrapText="1"/>
    </xf>
    <xf numFmtId="0" fontId="24" fillId="0" borderId="44" xfId="0" applyFont="1" applyFill="1" applyBorder="1" applyAlignment="1" applyProtection="1">
      <alignment horizontal="left" vertical="center" wrapText="1" indent="1"/>
    </xf>
    <xf numFmtId="0" fontId="24" fillId="0" borderId="43" xfId="0" applyFont="1" applyFill="1" applyBorder="1" applyAlignment="1" applyProtection="1">
      <alignment horizontal="left" vertical="center" wrapText="1" indent="1"/>
    </xf>
    <xf numFmtId="0" fontId="24" fillId="0" borderId="15" xfId="0" applyFont="1" applyFill="1" applyBorder="1" applyAlignment="1" applyProtection="1">
      <alignment horizontal="left" vertical="center" wrapText="1" indent="1"/>
    </xf>
    <xf numFmtId="0" fontId="2" fillId="0" borderId="0" xfId="1" applyFont="1" applyAlignment="1" applyProtection="1">
      <alignment horizontal="center" wrapText="1"/>
    </xf>
    <xf numFmtId="0" fontId="2" fillId="0" borderId="0" xfId="1" applyAlignment="1" applyProtection="1">
      <alignment horizontal="center" wrapText="1"/>
    </xf>
    <xf numFmtId="0" fontId="1" fillId="0" borderId="20" xfId="0" quotePrefix="1" applyFont="1" applyBorder="1" applyAlignment="1" applyProtection="1">
      <alignment horizontal="left"/>
    </xf>
    <xf numFmtId="0" fontId="1" fillId="0" borderId="43" xfId="0" applyFont="1" applyBorder="1" applyAlignment="1" applyProtection="1">
      <alignment horizontal="left"/>
    </xf>
    <xf numFmtId="0" fontId="1" fillId="0" borderId="9" xfId="0" applyFont="1" applyBorder="1" applyAlignment="1" applyProtection="1">
      <alignment horizontal="left"/>
    </xf>
    <xf numFmtId="0" fontId="1" fillId="0" borderId="20" xfId="0" quotePrefix="1" applyFont="1" applyBorder="1" applyAlignment="1" applyProtection="1">
      <alignment horizontal="center"/>
    </xf>
    <xf numFmtId="0" fontId="1" fillId="0" borderId="43" xfId="0" applyFont="1" applyBorder="1" applyAlignment="1" applyProtection="1">
      <alignment horizontal="center"/>
    </xf>
    <xf numFmtId="0" fontId="1" fillId="0" borderId="9" xfId="0" applyFont="1" applyBorder="1" applyAlignment="1" applyProtection="1">
      <alignment horizontal="center"/>
    </xf>
    <xf numFmtId="0" fontId="17" fillId="0" borderId="21" xfId="0" applyFont="1" applyBorder="1" applyAlignment="1" applyProtection="1">
      <alignment horizontal="center"/>
    </xf>
    <xf numFmtId="0" fontId="24" fillId="0" borderId="45" xfId="0" applyFont="1" applyFill="1" applyBorder="1" applyAlignment="1" applyProtection="1">
      <alignment horizontal="left" vertical="center" wrapText="1" indent="1"/>
    </xf>
    <xf numFmtId="0" fontId="24" fillId="0" borderId="51" xfId="0" applyFont="1" applyFill="1" applyBorder="1" applyAlignment="1" applyProtection="1">
      <alignment horizontal="left" vertical="center" wrapText="1" indent="1"/>
    </xf>
    <xf numFmtId="0" fontId="24" fillId="0" borderId="16" xfId="0" applyFont="1" applyFill="1" applyBorder="1" applyAlignment="1" applyProtection="1">
      <alignment horizontal="left" vertical="center" wrapText="1" indent="1"/>
    </xf>
    <xf numFmtId="49" fontId="24" fillId="0" borderId="44" xfId="0" applyNumberFormat="1" applyFont="1" applyFill="1" applyBorder="1" applyAlignment="1" applyProtection="1">
      <alignment horizontal="left"/>
    </xf>
    <xf numFmtId="49" fontId="24" fillId="0" borderId="43" xfId="0" applyNumberFormat="1" applyFont="1" applyFill="1" applyBorder="1" applyAlignment="1" applyProtection="1">
      <alignment horizontal="left"/>
    </xf>
    <xf numFmtId="49" fontId="24" fillId="0" borderId="15" xfId="0" applyNumberFormat="1" applyFont="1" applyFill="1" applyBorder="1" applyAlignment="1" applyProtection="1">
      <alignment horizontal="left"/>
    </xf>
    <xf numFmtId="49" fontId="24" fillId="0" borderId="44" xfId="0" applyNumberFormat="1" applyFont="1" applyFill="1" applyBorder="1" applyAlignment="1" applyProtection="1">
      <alignment horizontal="left" wrapText="1"/>
    </xf>
    <xf numFmtId="49" fontId="24" fillId="0" borderId="43" xfId="0" applyNumberFormat="1" applyFont="1" applyFill="1" applyBorder="1" applyAlignment="1" applyProtection="1">
      <alignment horizontal="left" wrapText="1"/>
    </xf>
    <xf numFmtId="49" fontId="24" fillId="0" borderId="15" xfId="0" applyNumberFormat="1" applyFont="1" applyFill="1" applyBorder="1" applyAlignment="1" applyProtection="1">
      <alignment horizontal="left" wrapText="1"/>
    </xf>
    <xf numFmtId="0" fontId="24" fillId="0" borderId="44" xfId="0" applyFont="1" applyFill="1" applyBorder="1" applyAlignment="1" applyProtection="1">
      <alignment horizontal="left" indent="1"/>
    </xf>
    <xf numFmtId="0" fontId="24" fillId="0" borderId="43" xfId="0" applyFont="1" applyFill="1" applyBorder="1" applyAlignment="1" applyProtection="1">
      <alignment horizontal="left" indent="1"/>
    </xf>
    <xf numFmtId="0" fontId="24" fillId="0" borderId="15" xfId="0" applyFont="1" applyFill="1" applyBorder="1" applyAlignment="1" applyProtection="1">
      <alignment horizontal="left" indent="1"/>
    </xf>
    <xf numFmtId="49" fontId="34" fillId="0" borderId="44" xfId="0" applyNumberFormat="1" applyFont="1" applyFill="1" applyBorder="1" applyAlignment="1" applyProtection="1">
      <alignment horizontal="left"/>
    </xf>
    <xf numFmtId="49" fontId="34" fillId="0" borderId="43" xfId="0" applyNumberFormat="1" applyFont="1" applyFill="1" applyBorder="1" applyAlignment="1" applyProtection="1">
      <alignment horizontal="left"/>
    </xf>
    <xf numFmtId="49" fontId="34" fillId="0" borderId="15" xfId="0" applyNumberFormat="1" applyFont="1" applyFill="1" applyBorder="1" applyAlignment="1" applyProtection="1">
      <alignment horizontal="left"/>
    </xf>
    <xf numFmtId="0" fontId="26" fillId="0" borderId="0" xfId="0" applyFont="1" applyFill="1" applyAlignment="1" applyProtection="1">
      <alignment horizontal="center"/>
    </xf>
    <xf numFmtId="0" fontId="56" fillId="0" borderId="58" xfId="0" applyFont="1" applyFill="1" applyBorder="1" applyAlignment="1" applyProtection="1">
      <alignment horizontal="center" vertical="center" wrapText="1"/>
    </xf>
    <xf numFmtId="0" fontId="56" fillId="0" borderId="61" xfId="0" applyFont="1" applyFill="1" applyBorder="1" applyAlignment="1" applyProtection="1">
      <alignment horizontal="center" vertical="center" wrapText="1"/>
    </xf>
    <xf numFmtId="0" fontId="56" fillId="0" borderId="1" xfId="0" applyFont="1" applyFill="1" applyBorder="1" applyAlignment="1" applyProtection="1">
      <alignment horizontal="center" vertical="center" wrapText="1"/>
    </xf>
    <xf numFmtId="0" fontId="56" fillId="0" borderId="43" xfId="0" applyFont="1" applyFill="1" applyBorder="1" applyAlignment="1" applyProtection="1">
      <alignment horizontal="center" vertical="center" wrapText="1"/>
    </xf>
    <xf numFmtId="0" fontId="34" fillId="0" borderId="8" xfId="0" applyFont="1" applyFill="1" applyBorder="1" applyAlignment="1" applyProtection="1">
      <alignment horizontal="left"/>
    </xf>
    <xf numFmtId="49" fontId="3" fillId="0" borderId="44" xfId="0" applyNumberFormat="1" applyFont="1" applyFill="1" applyBorder="1" applyAlignment="1" applyProtection="1">
      <alignment horizontal="left" indent="1"/>
    </xf>
    <xf numFmtId="49" fontId="3" fillId="0" borderId="43" xfId="0" applyNumberFormat="1" applyFont="1" applyFill="1" applyBorder="1" applyAlignment="1" applyProtection="1">
      <alignment horizontal="left" indent="1"/>
    </xf>
    <xf numFmtId="49" fontId="3" fillId="0" borderId="15" xfId="0" applyNumberFormat="1" applyFont="1" applyFill="1" applyBorder="1" applyAlignment="1" applyProtection="1">
      <alignment horizontal="left" indent="1"/>
    </xf>
    <xf numFmtId="49" fontId="3" fillId="0" borderId="58" xfId="0" applyNumberFormat="1" applyFont="1" applyFill="1" applyBorder="1" applyAlignment="1" applyProtection="1">
      <alignment horizontal="center" vertical="center" wrapText="1"/>
    </xf>
    <xf numFmtId="49" fontId="3" fillId="0" borderId="6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24" fillId="0" borderId="45" xfId="0" applyNumberFormat="1" applyFont="1" applyFill="1" applyBorder="1" applyAlignment="1" applyProtection="1">
      <alignment horizontal="left"/>
    </xf>
    <xf numFmtId="49" fontId="24" fillId="0" borderId="51" xfId="0" applyNumberFormat="1" applyFont="1" applyFill="1" applyBorder="1" applyAlignment="1" applyProtection="1">
      <alignment horizontal="left"/>
    </xf>
    <xf numFmtId="49" fontId="3" fillId="0" borderId="44" xfId="0" applyNumberFormat="1" applyFont="1" applyFill="1" applyBorder="1" applyAlignment="1" applyProtection="1">
      <alignment horizontal="center" vertical="justify" wrapText="1"/>
    </xf>
    <xf numFmtId="49" fontId="3" fillId="0" borderId="43" xfId="0" applyNumberFormat="1" applyFont="1" applyFill="1" applyBorder="1" applyAlignment="1" applyProtection="1">
      <alignment horizontal="center" vertical="justify" wrapText="1"/>
    </xf>
    <xf numFmtId="49" fontId="3" fillId="0" borderId="15" xfId="0" applyNumberFormat="1" applyFont="1" applyFill="1" applyBorder="1" applyAlignment="1" applyProtection="1">
      <alignment horizontal="center" vertical="justify" wrapText="1"/>
    </xf>
    <xf numFmtId="0" fontId="6" fillId="0" borderId="44" xfId="0" applyFont="1" applyFill="1" applyBorder="1" applyAlignment="1" applyProtection="1">
      <alignment horizontal="left"/>
    </xf>
    <xf numFmtId="0" fontId="6" fillId="0" borderId="43" xfId="0" applyFont="1" applyFill="1" applyBorder="1" applyAlignment="1" applyProtection="1">
      <alignment horizontal="left"/>
    </xf>
    <xf numFmtId="0" fontId="6" fillId="0" borderId="15" xfId="0" applyFont="1" applyFill="1" applyBorder="1" applyAlignment="1" applyProtection="1">
      <alignment horizontal="left"/>
    </xf>
    <xf numFmtId="0" fontId="6" fillId="0" borderId="0" xfId="0" applyFont="1" applyFill="1" applyProtection="1"/>
    <xf numFmtId="49" fontId="9" fillId="0" borderId="44" xfId="0" applyNumberFormat="1" applyFont="1" applyFill="1" applyBorder="1" applyAlignment="1" applyProtection="1">
      <alignment horizontal="left" vertical="center" wrapText="1"/>
    </xf>
    <xf numFmtId="49" fontId="9" fillId="0" borderId="43" xfId="0" applyNumberFormat="1" applyFont="1" applyFill="1" applyBorder="1" applyAlignment="1" applyProtection="1">
      <alignment horizontal="left" vertical="center" wrapText="1"/>
    </xf>
    <xf numFmtId="49" fontId="9" fillId="0" borderId="15" xfId="0" applyNumberFormat="1" applyFont="1" applyFill="1" applyBorder="1" applyAlignment="1" applyProtection="1">
      <alignment horizontal="left" vertical="center" wrapText="1"/>
    </xf>
    <xf numFmtId="49" fontId="3" fillId="0" borderId="45" xfId="0" applyNumberFormat="1" applyFont="1" applyFill="1" applyBorder="1" applyAlignment="1" applyProtection="1">
      <alignment horizontal="left" indent="1"/>
    </xf>
    <xf numFmtId="49" fontId="3" fillId="0" borderId="51" xfId="0" applyNumberFormat="1" applyFont="1" applyFill="1" applyBorder="1" applyAlignment="1" applyProtection="1">
      <alignment horizontal="left" indent="1"/>
    </xf>
    <xf numFmtId="49" fontId="3" fillId="0" borderId="16" xfId="0" applyNumberFormat="1" applyFont="1" applyFill="1" applyBorder="1" applyAlignment="1" applyProtection="1">
      <alignment horizontal="left" indent="1"/>
    </xf>
    <xf numFmtId="49" fontId="3" fillId="0" borderId="44" xfId="0" applyNumberFormat="1" applyFont="1" applyFill="1" applyBorder="1" applyAlignment="1" applyProtection="1">
      <alignment horizontal="left" vertical="center" wrapText="1" indent="2"/>
    </xf>
    <xf numFmtId="49" fontId="3" fillId="0" borderId="43" xfId="0" applyNumberFormat="1" applyFont="1" applyFill="1" applyBorder="1" applyAlignment="1" applyProtection="1">
      <alignment horizontal="left" vertical="center" wrapText="1" indent="2"/>
    </xf>
    <xf numFmtId="49" fontId="6" fillId="0" borderId="44" xfId="0" applyNumberFormat="1" applyFont="1" applyFill="1" applyBorder="1" applyAlignment="1" applyProtection="1">
      <alignment horizontal="left" vertical="center" wrapText="1"/>
    </xf>
    <xf numFmtId="49" fontId="6" fillId="0" borderId="43" xfId="0" applyNumberFormat="1" applyFont="1" applyFill="1" applyBorder="1" applyAlignment="1" applyProtection="1">
      <alignment horizontal="left" vertical="center" wrapText="1"/>
    </xf>
    <xf numFmtId="49" fontId="6" fillId="0" borderId="15" xfId="0" applyNumberFormat="1" applyFont="1" applyFill="1" applyBorder="1" applyAlignment="1" applyProtection="1">
      <alignment horizontal="left" vertical="center" wrapText="1"/>
    </xf>
    <xf numFmtId="49" fontId="3" fillId="0" borderId="44" xfId="0" applyNumberFormat="1" applyFont="1" applyFill="1" applyBorder="1" applyAlignment="1" applyProtection="1">
      <alignment horizontal="left" indent="2"/>
    </xf>
    <xf numFmtId="49" fontId="3" fillId="0" borderId="43" xfId="0" applyNumberFormat="1" applyFont="1" applyFill="1" applyBorder="1" applyAlignment="1" applyProtection="1">
      <alignment horizontal="left" indent="2"/>
    </xf>
    <xf numFmtId="0" fontId="68" fillId="0" borderId="0" xfId="0" applyFont="1" applyFill="1" applyBorder="1" applyAlignment="1" applyProtection="1"/>
    <xf numFmtId="49" fontId="38" fillId="0" borderId="0" xfId="0" applyNumberFormat="1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center" wrapText="1"/>
    </xf>
    <xf numFmtId="49" fontId="3" fillId="0" borderId="44" xfId="0" applyNumberFormat="1" applyFont="1" applyFill="1" applyBorder="1" applyAlignment="1" applyProtection="1">
      <alignment horizontal="left" wrapText="1" indent="2"/>
    </xf>
    <xf numFmtId="49" fontId="3" fillId="0" borderId="43" xfId="0" applyNumberFormat="1" applyFont="1" applyFill="1" applyBorder="1" applyAlignment="1" applyProtection="1">
      <alignment horizontal="left" wrapText="1" indent="2"/>
    </xf>
    <xf numFmtId="49" fontId="3" fillId="0" borderId="52" xfId="0" applyNumberFormat="1" applyFont="1" applyFill="1" applyBorder="1" applyAlignment="1" applyProtection="1">
      <alignment horizontal="left" indent="1"/>
    </xf>
    <xf numFmtId="49" fontId="3" fillId="0" borderId="21" xfId="0" applyNumberFormat="1" applyFont="1" applyFill="1" applyBorder="1" applyAlignment="1" applyProtection="1">
      <alignment horizontal="left" indent="1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168" fontId="47" fillId="0" borderId="45" xfId="0" applyNumberFormat="1" applyFont="1" applyBorder="1" applyAlignment="1" applyProtection="1">
      <alignment vertical="center" wrapText="1"/>
      <protection locked="0"/>
    </xf>
    <xf numFmtId="168" fontId="47" fillId="0" borderId="51" xfId="0" applyNumberFormat="1" applyFont="1" applyBorder="1" applyAlignment="1" applyProtection="1">
      <alignment vertical="center"/>
      <protection locked="0"/>
    </xf>
    <xf numFmtId="168" fontId="47" fillId="0" borderId="13" xfId="0" applyNumberFormat="1" applyFont="1" applyBorder="1" applyAlignment="1" applyProtection="1">
      <alignment vertical="center"/>
      <protection locked="0"/>
    </xf>
    <xf numFmtId="168" fontId="47" fillId="0" borderId="19" xfId="0" applyNumberFormat="1" applyFont="1" applyBorder="1" applyAlignment="1" applyProtection="1">
      <alignment vertical="center" wrapText="1"/>
      <protection locked="0"/>
    </xf>
    <xf numFmtId="168" fontId="47" fillId="0" borderId="2" xfId="0" applyNumberFormat="1" applyFont="1" applyBorder="1" applyAlignment="1" applyProtection="1">
      <alignment vertical="center" wrapText="1"/>
      <protection locked="0"/>
    </xf>
    <xf numFmtId="168" fontId="45" fillId="3" borderId="79" xfId="0" applyNumberFormat="1" applyFont="1" applyFill="1" applyBorder="1" applyAlignment="1" applyProtection="1">
      <alignment horizontal="center" vertical="center" wrapText="1"/>
      <protection locked="0"/>
    </xf>
    <xf numFmtId="168" fontId="45" fillId="3" borderId="28" xfId="0" applyNumberFormat="1" applyFont="1" applyFill="1" applyBorder="1" applyAlignment="1" applyProtection="1">
      <alignment horizontal="center" vertical="center" wrapText="1"/>
      <protection locked="0"/>
    </xf>
    <xf numFmtId="168" fontId="0" fillId="3" borderId="78" xfId="0" applyNumberFormat="1" applyFill="1" applyBorder="1" applyAlignment="1" applyProtection="1">
      <alignment horizontal="center" vertical="center" wrapText="1"/>
      <protection locked="0"/>
    </xf>
    <xf numFmtId="168" fontId="0" fillId="3" borderId="41" xfId="0" applyNumberForma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 shrinkToFit="1"/>
    </xf>
    <xf numFmtId="0" fontId="3" fillId="0" borderId="23" xfId="0" applyFont="1" applyBorder="1" applyAlignment="1" applyProtection="1">
      <alignment horizontal="center" shrinkToFit="1"/>
    </xf>
    <xf numFmtId="0" fontId="3" fillId="0" borderId="24" xfId="0" applyFont="1" applyBorder="1" applyAlignment="1" applyProtection="1">
      <alignment horizontal="center" shrinkToFit="1"/>
    </xf>
    <xf numFmtId="0" fontId="3" fillId="0" borderId="25" xfId="0" applyFont="1" applyBorder="1" applyAlignment="1" applyProtection="1">
      <alignment horizontal="center" shrinkToFit="1"/>
    </xf>
    <xf numFmtId="168" fontId="46" fillId="0" borderId="19" xfId="0" applyNumberFormat="1" applyFont="1" applyBorder="1" applyAlignment="1" applyProtection="1">
      <alignment horizontal="center" vertical="center" wrapText="1"/>
      <protection locked="0"/>
    </xf>
    <xf numFmtId="168" fontId="46" fillId="0" borderId="2" xfId="0" applyNumberFormat="1" applyFont="1" applyBorder="1" applyAlignment="1" applyProtection="1">
      <alignment horizontal="center" vertical="center" wrapText="1"/>
      <protection locked="0"/>
    </xf>
    <xf numFmtId="168" fontId="0" fillId="3" borderId="79" xfId="0" applyNumberFormat="1" applyFill="1" applyBorder="1" applyAlignment="1" applyProtection="1">
      <alignment horizontal="center" vertical="center" wrapText="1"/>
      <protection locked="0"/>
    </xf>
    <xf numFmtId="168" fontId="0" fillId="3" borderId="80" xfId="0" applyNumberFormat="1" applyFill="1" applyBorder="1" applyAlignment="1" applyProtection="1">
      <alignment horizontal="center" vertical="center" wrapText="1"/>
      <protection locked="0"/>
    </xf>
    <xf numFmtId="168" fontId="0" fillId="3" borderId="3" xfId="0" applyNumberFormat="1" applyFont="1" applyFill="1" applyBorder="1" applyAlignment="1" applyProtection="1">
      <alignment horizontal="center" vertical="center"/>
      <protection locked="0"/>
    </xf>
    <xf numFmtId="168" fontId="0" fillId="3" borderId="4" xfId="0" applyNumberFormat="1" applyFont="1" applyFill="1" applyBorder="1" applyAlignment="1" applyProtection="1">
      <alignment horizontal="center" vertical="center"/>
      <protection locked="0"/>
    </xf>
    <xf numFmtId="168" fontId="0" fillId="3" borderId="34" xfId="0" applyNumberFormat="1" applyFont="1" applyFill="1" applyBorder="1" applyAlignment="1" applyProtection="1">
      <alignment horizontal="center" vertical="center"/>
      <protection locked="0"/>
    </xf>
    <xf numFmtId="168" fontId="0" fillId="3" borderId="5" xfId="0" applyNumberFormat="1" applyFont="1" applyFill="1" applyBorder="1" applyAlignment="1" applyProtection="1">
      <alignment horizontal="center" vertical="center"/>
      <protection locked="0"/>
    </xf>
    <xf numFmtId="168" fontId="0" fillId="3" borderId="0" xfId="0" applyNumberFormat="1" applyFont="1" applyFill="1" applyBorder="1" applyAlignment="1" applyProtection="1">
      <alignment horizontal="center" vertical="center"/>
      <protection locked="0"/>
    </xf>
    <xf numFmtId="168" fontId="0" fillId="3" borderId="77" xfId="0" applyNumberFormat="1" applyFont="1" applyFill="1" applyBorder="1" applyAlignment="1" applyProtection="1">
      <alignment horizontal="center" vertical="center"/>
      <protection locked="0"/>
    </xf>
    <xf numFmtId="168" fontId="0" fillId="0" borderId="55" xfId="0" applyNumberFormat="1" applyBorder="1" applyProtection="1">
      <protection locked="0"/>
    </xf>
    <xf numFmtId="168" fontId="0" fillId="0" borderId="21" xfId="0" applyNumberFormat="1" applyBorder="1" applyProtection="1">
      <protection locked="0"/>
    </xf>
    <xf numFmtId="168" fontId="10" fillId="0" borderId="21" xfId="0" applyNumberFormat="1" applyFont="1" applyBorder="1" applyAlignment="1" applyProtection="1">
      <alignment horizontal="center"/>
      <protection locked="0"/>
    </xf>
    <xf numFmtId="168" fontId="10" fillId="0" borderId="22" xfId="0" applyNumberFormat="1" applyFont="1" applyBorder="1" applyAlignment="1" applyProtection="1">
      <alignment horizontal="center"/>
      <protection locked="0"/>
    </xf>
    <xf numFmtId="0" fontId="9" fillId="0" borderId="2" xfId="0" applyFont="1" applyBorder="1" applyAlignment="1">
      <alignment horizontal="center" vertical="center" wrapText="1"/>
    </xf>
    <xf numFmtId="168" fontId="35" fillId="3" borderId="81" xfId="0" applyNumberFormat="1" applyFont="1" applyFill="1" applyBorder="1" applyAlignment="1" applyProtection="1">
      <alignment horizontal="center" vertical="center" wrapText="1"/>
      <protection locked="0"/>
    </xf>
    <xf numFmtId="0" fontId="35" fillId="0" borderId="82" xfId="0" applyFont="1" applyBorder="1" applyAlignment="1">
      <alignment horizontal="center" vertical="center" wrapText="1"/>
    </xf>
    <xf numFmtId="168" fontId="32" fillId="0" borderId="0" xfId="0" applyNumberFormat="1" applyFont="1" applyAlignment="1" applyProtection="1">
      <alignment horizontal="center"/>
      <protection locked="0"/>
    </xf>
    <xf numFmtId="168" fontId="37" fillId="0" borderId="0" xfId="0" applyNumberFormat="1" applyFont="1" applyAlignment="1" applyProtection="1">
      <alignment horizontal="center"/>
      <protection locked="0"/>
    </xf>
    <xf numFmtId="168" fontId="35" fillId="3" borderId="79" xfId="0" applyNumberFormat="1" applyFont="1" applyFill="1" applyBorder="1" applyAlignment="1" applyProtection="1">
      <alignment horizontal="center" vertical="center" wrapText="1"/>
      <protection locked="0"/>
    </xf>
    <xf numFmtId="168" fontId="35" fillId="3" borderId="28" xfId="0" applyNumberFormat="1" applyFont="1" applyFill="1" applyBorder="1" applyAlignment="1" applyProtection="1">
      <alignment horizontal="center" vertical="center" wrapText="1"/>
      <protection locked="0"/>
    </xf>
    <xf numFmtId="168" fontId="0" fillId="3" borderId="81" xfId="0" applyNumberFormat="1" applyFill="1" applyBorder="1" applyAlignment="1" applyProtection="1">
      <alignment horizontal="center" vertical="center"/>
      <protection locked="0"/>
    </xf>
    <xf numFmtId="168" fontId="0" fillId="3" borderId="83" xfId="0" applyNumberFormat="1" applyFill="1" applyBorder="1" applyAlignment="1" applyProtection="1">
      <alignment horizontal="center" vertical="center"/>
      <protection locked="0"/>
    </xf>
    <xf numFmtId="168" fontId="0" fillId="3" borderId="82" xfId="0" applyNumberFormat="1" applyFill="1" applyBorder="1" applyAlignment="1" applyProtection="1">
      <alignment horizontal="center" vertical="center"/>
      <protection locked="0"/>
    </xf>
    <xf numFmtId="168" fontId="45" fillId="3" borderId="84" xfId="0" applyNumberFormat="1" applyFont="1" applyFill="1" applyBorder="1" applyAlignment="1" applyProtection="1">
      <alignment horizontal="center" vertical="center" wrapText="1"/>
      <protection locked="0"/>
    </xf>
    <xf numFmtId="168" fontId="45" fillId="3" borderId="31" xfId="0" applyNumberFormat="1" applyFont="1" applyFill="1" applyBorder="1" applyAlignment="1" applyProtection="1">
      <alignment horizontal="center" vertical="center" wrapText="1"/>
      <protection locked="0"/>
    </xf>
    <xf numFmtId="168" fontId="47" fillId="0" borderId="44" xfId="0" applyNumberFormat="1" applyFont="1" applyBorder="1" applyAlignment="1" applyProtection="1">
      <alignment vertical="center"/>
      <protection locked="0"/>
    </xf>
    <xf numFmtId="168" fontId="47" fillId="0" borderId="43" xfId="0" applyNumberFormat="1" applyFont="1" applyBorder="1" applyAlignment="1" applyProtection="1">
      <alignment vertical="center"/>
      <protection locked="0"/>
    </xf>
    <xf numFmtId="168" fontId="52" fillId="3" borderId="44" xfId="0" applyNumberFormat="1" applyFont="1" applyFill="1" applyBorder="1" applyAlignment="1" applyProtection="1">
      <alignment horizontal="left" vertical="center"/>
      <protection locked="0"/>
    </xf>
    <xf numFmtId="168" fontId="52" fillId="3" borderId="43" xfId="0" applyNumberFormat="1" applyFont="1" applyFill="1" applyBorder="1" applyAlignment="1" applyProtection="1">
      <alignment horizontal="left" vertical="center"/>
      <protection locked="0"/>
    </xf>
    <xf numFmtId="168" fontId="0" fillId="0" borderId="0" xfId="0" applyNumberFormat="1" applyProtection="1">
      <protection locked="0"/>
    </xf>
    <xf numFmtId="168" fontId="0" fillId="0" borderId="20" xfId="0" applyNumberFormat="1" applyBorder="1" applyAlignment="1" applyProtection="1">
      <alignment horizontal="center"/>
      <protection locked="0"/>
    </xf>
    <xf numFmtId="168" fontId="0" fillId="0" borderId="43" xfId="0" applyNumberFormat="1" applyBorder="1" applyAlignment="1" applyProtection="1">
      <alignment horizontal="center"/>
      <protection locked="0"/>
    </xf>
    <xf numFmtId="168" fontId="0" fillId="0" borderId="9" xfId="0" applyNumberFormat="1" applyBorder="1" applyAlignment="1" applyProtection="1">
      <alignment horizontal="center"/>
      <protection locked="0"/>
    </xf>
    <xf numFmtId="168" fontId="0" fillId="0" borderId="20" xfId="0" applyNumberFormat="1" applyBorder="1" applyAlignment="1" applyProtection="1">
      <alignment horizontal="left"/>
      <protection locked="0"/>
    </xf>
    <xf numFmtId="168" fontId="0" fillId="0" borderId="9" xfId="0" applyNumberFormat="1" applyBorder="1" applyAlignment="1" applyProtection="1">
      <alignment horizontal="left"/>
      <protection locked="0"/>
    </xf>
    <xf numFmtId="168" fontId="0" fillId="0" borderId="53" xfId="0" applyNumberFormat="1" applyBorder="1" applyAlignment="1" applyProtection="1">
      <alignment horizontal="left"/>
      <protection locked="0"/>
    </xf>
    <xf numFmtId="168" fontId="0" fillId="0" borderId="25" xfId="0" applyNumberFormat="1" applyBorder="1" applyAlignment="1" applyProtection="1">
      <alignment horizontal="left"/>
      <protection locked="0"/>
    </xf>
    <xf numFmtId="168" fontId="53" fillId="0" borderId="0" xfId="0" applyNumberFormat="1" applyFont="1" applyAlignment="1" applyProtection="1">
      <alignment horizontal="right" vertical="center"/>
      <protection locked="0"/>
    </xf>
    <xf numFmtId="168" fontId="49" fillId="3" borderId="3" xfId="0" applyNumberFormat="1" applyFont="1" applyFill="1" applyBorder="1" applyAlignment="1" applyProtection="1">
      <alignment horizontal="center" vertical="center"/>
      <protection locked="0"/>
    </xf>
    <xf numFmtId="168" fontId="49" fillId="3" borderId="4" xfId="0" applyNumberFormat="1" applyFont="1" applyFill="1" applyBorder="1" applyAlignment="1" applyProtection="1">
      <alignment horizontal="center" vertical="center"/>
      <protection locked="0"/>
    </xf>
    <xf numFmtId="168" fontId="49" fillId="3" borderId="85" xfId="0" applyNumberFormat="1" applyFont="1" applyFill="1" applyBorder="1" applyAlignment="1" applyProtection="1">
      <alignment horizontal="center" vertical="center"/>
      <protection locked="0"/>
    </xf>
    <xf numFmtId="168" fontId="0" fillId="3" borderId="44" xfId="0" applyNumberFormat="1" applyFill="1" applyBorder="1" applyAlignment="1" applyProtection="1">
      <alignment horizontal="center" vertical="center"/>
      <protection locked="0"/>
    </xf>
    <xf numFmtId="168" fontId="0" fillId="3" borderId="43" xfId="0" applyNumberFormat="1" applyFont="1" applyFill="1" applyBorder="1" applyAlignment="1" applyProtection="1">
      <alignment horizontal="center" vertical="center"/>
      <protection locked="0"/>
    </xf>
    <xf numFmtId="168" fontId="0" fillId="3" borderId="9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1" fontId="1" fillId="0" borderId="2" xfId="0" applyNumberFormat="1" applyFont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horizontal="center"/>
    </xf>
    <xf numFmtId="0" fontId="1" fillId="0" borderId="2" xfId="0" quotePrefix="1" applyFont="1" applyBorder="1" applyAlignment="1" applyProtection="1">
      <alignment horizontal="left"/>
    </xf>
    <xf numFmtId="168" fontId="52" fillId="3" borderId="45" xfId="0" applyNumberFormat="1" applyFont="1" applyFill="1" applyBorder="1" applyAlignment="1" applyProtection="1">
      <alignment horizontal="left" vertical="center"/>
      <protection locked="0"/>
    </xf>
    <xf numFmtId="168" fontId="52" fillId="3" borderId="51" xfId="0" applyNumberFormat="1" applyFont="1" applyFill="1" applyBorder="1" applyAlignment="1" applyProtection="1">
      <alignment horizontal="left" vertical="center"/>
      <protection locked="0"/>
    </xf>
    <xf numFmtId="168" fontId="49" fillId="3" borderId="86" xfId="0" applyNumberFormat="1" applyFont="1" applyFill="1" applyBorder="1" applyAlignment="1" applyProtection="1">
      <alignment horizontal="center" vertical="center"/>
      <protection locked="0"/>
    </xf>
    <xf numFmtId="168" fontId="49" fillId="3" borderId="61" xfId="0" applyNumberFormat="1" applyFont="1" applyFill="1" applyBorder="1" applyAlignment="1" applyProtection="1">
      <alignment horizontal="center" vertical="center"/>
      <protection locked="0"/>
    </xf>
    <xf numFmtId="168" fontId="49" fillId="3" borderId="87" xfId="0" applyNumberFormat="1" applyFont="1" applyFill="1" applyBorder="1" applyAlignment="1" applyProtection="1">
      <alignment horizontal="center" vertical="center"/>
      <protection locked="0"/>
    </xf>
    <xf numFmtId="168" fontId="49" fillId="3" borderId="1" xfId="0" applyNumberFormat="1" applyFont="1" applyFill="1" applyBorder="1" applyAlignment="1" applyProtection="1">
      <alignment horizontal="center" vertical="center"/>
      <protection locked="0"/>
    </xf>
    <xf numFmtId="14" fontId="0" fillId="0" borderId="2" xfId="0" applyNumberFormat="1" applyBorder="1" applyAlignment="1" applyProtection="1">
      <alignment horizontal="center"/>
    </xf>
    <xf numFmtId="14" fontId="1" fillId="0" borderId="2" xfId="0" applyNumberFormat="1" applyFont="1" applyBorder="1" applyAlignment="1" applyProtection="1">
      <alignment horizontal="center"/>
    </xf>
    <xf numFmtId="168" fontId="52" fillId="0" borderId="44" xfId="0" applyNumberFormat="1" applyFont="1" applyBorder="1" applyAlignment="1" applyProtection="1">
      <alignment vertical="center"/>
      <protection locked="0"/>
    </xf>
    <xf numFmtId="168" fontId="52" fillId="0" borderId="43" xfId="0" applyNumberFormat="1" applyFont="1" applyBorder="1" applyAlignment="1" applyProtection="1">
      <alignment vertical="center"/>
      <protection locked="0"/>
    </xf>
    <xf numFmtId="168" fontId="47" fillId="0" borderId="44" xfId="0" applyNumberFormat="1" applyFont="1" applyBorder="1" applyAlignment="1" applyProtection="1">
      <alignment vertical="center" wrapText="1"/>
      <protection locked="0"/>
    </xf>
    <xf numFmtId="168" fontId="47" fillId="0" borderId="43" xfId="0" applyNumberFormat="1" applyFont="1" applyBorder="1" applyAlignment="1" applyProtection="1">
      <alignment vertical="center" wrapText="1"/>
      <protection locked="0"/>
    </xf>
    <xf numFmtId="168" fontId="47" fillId="0" borderId="9" xfId="0" applyNumberFormat="1" applyFont="1" applyBorder="1" applyAlignment="1" applyProtection="1">
      <alignment vertical="center" wrapText="1"/>
      <protection locked="0"/>
    </xf>
    <xf numFmtId="168" fontId="52" fillId="3" borderId="44" xfId="0" applyNumberFormat="1" applyFont="1" applyFill="1" applyBorder="1" applyAlignment="1" applyProtection="1">
      <alignment horizontal="left" vertical="center" wrapText="1"/>
      <protection locked="0"/>
    </xf>
    <xf numFmtId="168" fontId="52" fillId="3" borderId="4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2" xfId="0" quotePrefix="1" applyFont="1" applyBorder="1" applyAlignment="1" applyProtection="1">
      <alignment horizontal="left"/>
    </xf>
    <xf numFmtId="14" fontId="3" fillId="0" borderId="2" xfId="0" applyNumberFormat="1" applyFont="1" applyBorder="1" applyAlignment="1" applyProtection="1">
      <alignment horizontal="center"/>
    </xf>
    <xf numFmtId="0" fontId="7" fillId="0" borderId="43" xfId="0" applyFont="1" applyBorder="1" applyAlignment="1" applyProtection="1">
      <alignment horizontal="center" vertical="center"/>
    </xf>
    <xf numFmtId="49" fontId="3" fillId="0" borderId="19" xfId="0" applyNumberFormat="1" applyFont="1" applyFill="1" applyBorder="1" applyAlignment="1" applyProtection="1">
      <alignment horizontal="left" wrapText="1" indent="1"/>
    </xf>
    <xf numFmtId="49" fontId="3" fillId="0" borderId="2" xfId="0" applyNumberFormat="1" applyFont="1" applyFill="1" applyBorder="1" applyAlignment="1" applyProtection="1">
      <alignment horizontal="left" wrapText="1" indent="1"/>
    </xf>
    <xf numFmtId="49" fontId="3" fillId="0" borderId="20" xfId="0" applyNumberFormat="1" applyFont="1" applyFill="1" applyBorder="1" applyAlignment="1" applyProtection="1">
      <alignment horizontal="left" wrapText="1" indent="1"/>
    </xf>
    <xf numFmtId="0" fontId="3" fillId="0" borderId="2" xfId="0" applyFont="1" applyBorder="1" applyAlignment="1" applyProtection="1">
      <alignment horizontal="center"/>
    </xf>
    <xf numFmtId="0" fontId="28" fillId="0" borderId="0" xfId="0" applyFont="1" applyBorder="1" applyAlignment="1" applyProtection="1">
      <alignment horizontal="center"/>
    </xf>
    <xf numFmtId="49" fontId="6" fillId="0" borderId="60" xfId="0" applyNumberFormat="1" applyFont="1" applyFill="1" applyBorder="1" applyAlignment="1" applyProtection="1">
      <alignment horizontal="left" wrapText="1"/>
    </xf>
    <xf numFmtId="49" fontId="6" fillId="0" borderId="17" xfId="0" applyNumberFormat="1" applyFont="1" applyFill="1" applyBorder="1" applyAlignment="1" applyProtection="1">
      <alignment horizontal="left" wrapText="1"/>
    </xf>
    <xf numFmtId="49" fontId="6" fillId="0" borderId="62" xfId="0" applyNumberFormat="1" applyFont="1" applyFill="1" applyBorder="1" applyAlignment="1" applyProtection="1">
      <alignment horizontal="left" wrapText="1"/>
    </xf>
    <xf numFmtId="0" fontId="3" fillId="0" borderId="2" xfId="0" applyFont="1" applyBorder="1" applyAlignment="1" applyProtection="1">
      <alignment horizontal="center" vertical="center"/>
    </xf>
    <xf numFmtId="0" fontId="7" fillId="0" borderId="21" xfId="0" applyFont="1" applyBorder="1" applyAlignment="1" applyProtection="1">
      <alignment horizontal="center" vertical="center"/>
    </xf>
    <xf numFmtId="0" fontId="7" fillId="0" borderId="21" xfId="0" applyFont="1" applyBorder="1" applyAlignment="1" applyProtection="1">
      <alignment horizontal="center"/>
    </xf>
    <xf numFmtId="49" fontId="6" fillId="0" borderId="19" xfId="0" applyNumberFormat="1" applyFont="1" applyFill="1" applyBorder="1" applyAlignment="1" applyProtection="1">
      <alignment horizontal="left" wrapText="1"/>
    </xf>
    <xf numFmtId="49" fontId="6" fillId="0" borderId="2" xfId="0" applyNumberFormat="1" applyFont="1" applyFill="1" applyBorder="1" applyAlignment="1" applyProtection="1">
      <alignment horizontal="left" wrapText="1"/>
    </xf>
    <xf numFmtId="49" fontId="6" fillId="0" borderId="20" xfId="0" applyNumberFormat="1" applyFont="1" applyFill="1" applyBorder="1" applyAlignment="1" applyProtection="1">
      <alignment horizontal="left" wrapText="1"/>
    </xf>
    <xf numFmtId="49" fontId="34" fillId="0" borderId="0" xfId="0" applyNumberFormat="1" applyFont="1" applyFill="1" applyAlignment="1" applyProtection="1">
      <alignment horizontal="right"/>
    </xf>
    <xf numFmtId="49" fontId="3" fillId="0" borderId="59" xfId="0" applyNumberFormat="1" applyFont="1" applyFill="1" applyBorder="1" applyAlignment="1" applyProtection="1">
      <alignment horizontal="center" vertical="center" wrapText="1"/>
    </xf>
    <xf numFmtId="49" fontId="3" fillId="0" borderId="47" xfId="0" applyNumberFormat="1" applyFont="1" applyFill="1" applyBorder="1" applyAlignment="1" applyProtection="1">
      <alignment horizontal="center" vertical="center" wrapText="1"/>
    </xf>
    <xf numFmtId="49" fontId="3" fillId="0" borderId="69" xfId="0" applyNumberFormat="1" applyFont="1" applyFill="1" applyBorder="1" applyAlignment="1" applyProtection="1">
      <alignment horizontal="center" vertical="center" wrapText="1"/>
    </xf>
    <xf numFmtId="49" fontId="3" fillId="0" borderId="19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3" fillId="0" borderId="20" xfId="0" applyNumberFormat="1" applyFont="1" applyFill="1" applyBorder="1" applyAlignment="1" applyProtection="1">
      <alignment horizontal="center" vertical="center" wrapText="1"/>
    </xf>
    <xf numFmtId="49" fontId="3" fillId="0" borderId="14" xfId="0" applyNumberFormat="1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 wrapText="1"/>
    </xf>
    <xf numFmtId="49" fontId="3" fillId="0" borderId="46" xfId="0" applyNumberFormat="1" applyFont="1" applyFill="1" applyBorder="1" applyAlignment="1" applyProtection="1">
      <alignment horizontal="center" wrapText="1"/>
    </xf>
    <xf numFmtId="49" fontId="3" fillId="0" borderId="49" xfId="0" applyNumberFormat="1" applyFont="1" applyFill="1" applyBorder="1" applyAlignment="1" applyProtection="1">
      <alignment horizontal="center" wrapText="1"/>
    </xf>
    <xf numFmtId="49" fontId="9" fillId="0" borderId="19" xfId="0" applyNumberFormat="1" applyFont="1" applyFill="1" applyBorder="1" applyAlignment="1" applyProtection="1">
      <alignment horizontal="center" wrapText="1"/>
    </xf>
    <xf numFmtId="49" fontId="9" fillId="0" borderId="2" xfId="0" applyNumberFormat="1" applyFont="1" applyFill="1" applyBorder="1" applyAlignment="1" applyProtection="1">
      <alignment horizontal="center" wrapText="1"/>
    </xf>
    <xf numFmtId="49" fontId="9" fillId="0" borderId="20" xfId="0" applyNumberFormat="1" applyFont="1" applyFill="1" applyBorder="1" applyAlignment="1" applyProtection="1">
      <alignment horizontal="center" wrapText="1"/>
    </xf>
    <xf numFmtId="0" fontId="3" fillId="0" borderId="0" xfId="0" applyFont="1" applyFill="1" applyBorder="1" applyAlignment="1" applyProtection="1">
      <alignment horizontal="right"/>
    </xf>
    <xf numFmtId="0" fontId="3" fillId="0" borderId="55" xfId="0" applyFont="1" applyBorder="1" applyProtection="1">
      <protection locked="0"/>
    </xf>
    <xf numFmtId="0" fontId="3" fillId="0" borderId="21" xfId="0" applyFont="1" applyBorder="1" applyProtection="1">
      <protection locked="0"/>
    </xf>
    <xf numFmtId="0" fontId="3" fillId="0" borderId="0" xfId="0" applyFont="1" applyFill="1" applyBorder="1" applyAlignment="1" applyProtection="1">
      <alignment horizontal="center" vertical="top" wrapText="1"/>
    </xf>
    <xf numFmtId="1" fontId="3" fillId="0" borderId="0" xfId="0" applyNumberFormat="1" applyFont="1" applyBorder="1" applyAlignment="1" applyProtection="1">
      <alignment horizontal="center"/>
    </xf>
    <xf numFmtId="0" fontId="37" fillId="0" borderId="20" xfId="0" applyFont="1" applyFill="1" applyBorder="1" applyAlignment="1" applyProtection="1">
      <alignment horizontal="left" wrapText="1"/>
    </xf>
    <xf numFmtId="0" fontId="37" fillId="0" borderId="43" xfId="0" applyFont="1" applyFill="1" applyBorder="1" applyAlignment="1" applyProtection="1">
      <alignment horizontal="left" wrapText="1"/>
    </xf>
    <xf numFmtId="0" fontId="37" fillId="0" borderId="9" xfId="0" applyFont="1" applyFill="1" applyBorder="1" applyAlignment="1" applyProtection="1">
      <alignment horizontal="left" wrapText="1"/>
    </xf>
    <xf numFmtId="0" fontId="32" fillId="0" borderId="43" xfId="0" applyFont="1" applyFill="1" applyBorder="1" applyAlignment="1" applyProtection="1">
      <alignment horizontal="left" wrapText="1"/>
    </xf>
    <xf numFmtId="0" fontId="32" fillId="0" borderId="9" xfId="0" applyFont="1" applyFill="1" applyBorder="1" applyAlignment="1" applyProtection="1">
      <alignment horizontal="left" wrapText="1"/>
    </xf>
    <xf numFmtId="0" fontId="24" fillId="0" borderId="59" xfId="0" applyFont="1" applyFill="1" applyBorder="1" applyAlignment="1" applyProtection="1">
      <alignment horizontal="center" vertical="center" wrapText="1"/>
    </xf>
    <xf numFmtId="0" fontId="24" fillId="0" borderId="47" xfId="0" applyFont="1" applyFill="1" applyBorder="1" applyAlignment="1" applyProtection="1">
      <alignment horizontal="center" vertical="center" wrapText="1"/>
    </xf>
    <xf numFmtId="0" fontId="24" fillId="0" borderId="19" xfId="0" applyFont="1" applyFill="1" applyBorder="1" applyAlignment="1" applyProtection="1">
      <alignment horizontal="center" vertical="center" wrapText="1"/>
    </xf>
    <xf numFmtId="0" fontId="24" fillId="0" borderId="49" xfId="0" applyFont="1" applyFill="1" applyBorder="1" applyAlignment="1" applyProtection="1">
      <alignment horizontal="center" vertical="center" wrapText="1"/>
    </xf>
    <xf numFmtId="0" fontId="24" fillId="0" borderId="10" xfId="0" applyFont="1" applyFill="1" applyBorder="1" applyAlignment="1" applyProtection="1">
      <alignment horizontal="center" vertical="center" wrapText="1"/>
    </xf>
    <xf numFmtId="0" fontId="56" fillId="0" borderId="19" xfId="0" applyFont="1" applyFill="1" applyBorder="1" applyAlignment="1" applyProtection="1">
      <alignment horizontal="center" vertical="center" wrapText="1"/>
    </xf>
    <xf numFmtId="0" fontId="56" fillId="0" borderId="2" xfId="0" applyFont="1" applyFill="1" applyBorder="1" applyAlignment="1" applyProtection="1">
      <alignment horizontal="center" vertical="center" wrapText="1"/>
    </xf>
    <xf numFmtId="0" fontId="37" fillId="0" borderId="19" xfId="0" applyFont="1" applyFill="1" applyBorder="1" applyAlignment="1" applyProtection="1">
      <alignment wrapText="1"/>
    </xf>
    <xf numFmtId="0" fontId="37" fillId="0" borderId="2" xfId="0" applyFont="1" applyFill="1" applyBorder="1" applyAlignment="1" applyProtection="1">
      <alignment wrapText="1"/>
    </xf>
    <xf numFmtId="0" fontId="37" fillId="0" borderId="44" xfId="0" applyFont="1" applyFill="1" applyBorder="1" applyAlignment="1" applyProtection="1">
      <alignment vertical="center" wrapText="1"/>
    </xf>
    <xf numFmtId="0" fontId="37" fillId="0" borderId="43" xfId="0" applyFont="1" applyFill="1" applyBorder="1" applyAlignment="1" applyProtection="1">
      <alignment vertical="center" wrapText="1"/>
    </xf>
    <xf numFmtId="0" fontId="37" fillId="0" borderId="9" xfId="0" applyFont="1" applyFill="1" applyBorder="1" applyAlignment="1" applyProtection="1">
      <alignment vertical="center" wrapText="1"/>
    </xf>
    <xf numFmtId="0" fontId="7" fillId="0" borderId="21" xfId="0" applyFont="1" applyFill="1" applyBorder="1" applyAlignment="1" applyProtection="1">
      <alignment horizontal="center"/>
    </xf>
    <xf numFmtId="0" fontId="3" fillId="0" borderId="55" xfId="0" quotePrefix="1" applyFont="1" applyBorder="1" applyAlignment="1" applyProtection="1">
      <alignment horizontal="left"/>
    </xf>
    <xf numFmtId="0" fontId="3" fillId="0" borderId="21" xfId="0" quotePrefix="1" applyFont="1" applyBorder="1" applyAlignment="1" applyProtection="1">
      <alignment horizontal="left"/>
    </xf>
    <xf numFmtId="0" fontId="3" fillId="0" borderId="22" xfId="0" quotePrefix="1" applyFont="1" applyBorder="1" applyAlignment="1" applyProtection="1">
      <alignment horizontal="left"/>
    </xf>
    <xf numFmtId="0" fontId="3" fillId="0" borderId="0" xfId="0" quotePrefix="1" applyFont="1" applyBorder="1" applyAlignment="1" applyProtection="1">
      <alignment horizontal="center"/>
    </xf>
    <xf numFmtId="0" fontId="3" fillId="0" borderId="20" xfId="0" applyFont="1" applyFill="1" applyBorder="1" applyAlignment="1" applyProtection="1">
      <alignment horizontal="center"/>
    </xf>
    <xf numFmtId="0" fontId="3" fillId="0" borderId="9" xfId="0" applyFont="1" applyFill="1" applyBorder="1" applyAlignment="1" applyProtection="1">
      <alignment horizontal="center"/>
    </xf>
    <xf numFmtId="49" fontId="3" fillId="0" borderId="20" xfId="0" applyNumberFormat="1" applyFont="1" applyFill="1" applyBorder="1" applyAlignment="1" applyProtection="1">
      <alignment horizontal="center"/>
    </xf>
    <xf numFmtId="0" fontId="7" fillId="0" borderId="43" xfId="0" applyFont="1" applyFill="1" applyBorder="1" applyAlignment="1" applyProtection="1">
      <alignment horizontal="center"/>
    </xf>
    <xf numFmtId="0" fontId="10" fillId="0" borderId="21" xfId="0" applyFont="1" applyBorder="1" applyAlignment="1" applyProtection="1">
      <alignment horizontal="center"/>
    </xf>
    <xf numFmtId="0" fontId="10" fillId="0" borderId="22" xfId="0" applyFont="1" applyBorder="1" applyAlignment="1" applyProtection="1">
      <alignment horizontal="center"/>
    </xf>
    <xf numFmtId="0" fontId="10" fillId="0" borderId="0" xfId="0" applyFont="1" applyBorder="1" applyAlignment="1" applyProtection="1">
      <alignment horizontal="center"/>
    </xf>
    <xf numFmtId="0" fontId="10" fillId="0" borderId="23" xfId="0" applyFont="1" applyBorder="1" applyAlignment="1" applyProtection="1">
      <alignment horizontal="center"/>
    </xf>
    <xf numFmtId="0" fontId="32" fillId="0" borderId="60" xfId="0" applyFont="1" applyFill="1" applyBorder="1" applyAlignment="1" applyProtection="1">
      <alignment wrapText="1"/>
    </xf>
    <xf numFmtId="0" fontId="32" fillId="0" borderId="17" xfId="0" applyFont="1" applyFill="1" applyBorder="1" applyAlignment="1" applyProtection="1">
      <alignment wrapText="1"/>
    </xf>
    <xf numFmtId="14" fontId="3" fillId="0" borderId="2" xfId="0" applyNumberFormat="1" applyFont="1" applyFill="1" applyBorder="1" applyAlignment="1" applyProtection="1">
      <alignment horizontal="center"/>
    </xf>
    <xf numFmtId="0" fontId="32" fillId="0" borderId="44" xfId="0" applyFont="1" applyFill="1" applyBorder="1" applyAlignment="1" applyProtection="1">
      <alignment horizontal="left" wrapText="1"/>
    </xf>
    <xf numFmtId="0" fontId="37" fillId="0" borderId="44" xfId="0" applyFont="1" applyFill="1" applyBorder="1" applyAlignment="1" applyProtection="1">
      <alignment horizontal="left" wrapText="1"/>
    </xf>
    <xf numFmtId="0" fontId="37" fillId="0" borderId="44" xfId="0" applyFont="1" applyFill="1" applyBorder="1" applyAlignment="1" applyProtection="1"/>
    <xf numFmtId="0" fontId="37" fillId="0" borderId="43" xfId="0" applyFont="1" applyFill="1" applyBorder="1" applyAlignment="1" applyProtection="1"/>
    <xf numFmtId="0" fontId="37" fillId="0" borderId="9" xfId="0" applyFont="1" applyFill="1" applyBorder="1" applyAlignment="1" applyProtection="1"/>
    <xf numFmtId="0" fontId="10" fillId="0" borderId="24" xfId="0" applyFont="1" applyBorder="1" applyAlignment="1" applyProtection="1">
      <alignment horizontal="center"/>
    </xf>
    <xf numFmtId="0" fontId="10" fillId="0" borderId="25" xfId="0" applyFont="1" applyBorder="1" applyAlignment="1" applyProtection="1">
      <alignment horizontal="center"/>
    </xf>
    <xf numFmtId="0" fontId="0" fillId="0" borderId="55" xfId="0" applyBorder="1"/>
    <xf numFmtId="0" fontId="0" fillId="0" borderId="21" xfId="0" applyBorder="1"/>
    <xf numFmtId="0" fontId="32" fillId="0" borderId="19" xfId="0" applyFont="1" applyFill="1" applyBorder="1" applyAlignment="1" applyProtection="1">
      <alignment wrapText="1"/>
    </xf>
    <xf numFmtId="0" fontId="54" fillId="0" borderId="0" xfId="0" applyFont="1" applyFill="1" applyAlignment="1" applyProtection="1">
      <alignment horizontal="center" vertical="center" wrapText="1"/>
    </xf>
    <xf numFmtId="1" fontId="50" fillId="0" borderId="0" xfId="0" applyNumberFormat="1" applyFont="1" applyBorder="1" applyAlignment="1" applyProtection="1">
      <alignment horizontal="center"/>
    </xf>
    <xf numFmtId="0" fontId="30" fillId="0" borderId="0" xfId="0" applyFont="1" applyFill="1" applyAlignment="1" applyProtection="1">
      <alignment horizontal="right"/>
    </xf>
    <xf numFmtId="0" fontId="30" fillId="0" borderId="0" xfId="0" applyFont="1" applyFill="1" applyAlignment="1" applyProtection="1">
      <alignment horizontal="left"/>
    </xf>
    <xf numFmtId="0" fontId="10" fillId="0" borderId="0" xfId="0" applyFont="1" applyFill="1" applyAlignment="1" applyProtection="1">
      <alignment horizontal="center" wrapText="1"/>
    </xf>
    <xf numFmtId="0" fontId="55" fillId="0" borderId="55" xfId="0" quotePrefix="1" applyFont="1" applyBorder="1" applyAlignment="1" applyProtection="1">
      <alignment horizontal="left"/>
    </xf>
    <xf numFmtId="0" fontId="55" fillId="0" borderId="21" xfId="0" quotePrefix="1" applyFont="1" applyBorder="1" applyAlignment="1" applyProtection="1">
      <alignment horizontal="left"/>
    </xf>
    <xf numFmtId="0" fontId="55" fillId="0" borderId="22" xfId="0" quotePrefix="1" applyFont="1" applyBorder="1" applyAlignment="1" applyProtection="1">
      <alignment horizontal="left"/>
    </xf>
    <xf numFmtId="0" fontId="65" fillId="0" borderId="60" xfId="0" applyFont="1" applyFill="1" applyBorder="1" applyAlignment="1" applyProtection="1">
      <alignment horizontal="left" wrapText="1"/>
    </xf>
    <xf numFmtId="0" fontId="65" fillId="0" borderId="17" xfId="0" applyFont="1" applyFill="1" applyBorder="1" applyAlignment="1" applyProtection="1">
      <alignment horizontal="left" wrapText="1"/>
    </xf>
    <xf numFmtId="0" fontId="65" fillId="0" borderId="62" xfId="0" applyFont="1" applyFill="1" applyBorder="1" applyAlignment="1" applyProtection="1">
      <alignment horizontal="left" wrapText="1"/>
    </xf>
    <xf numFmtId="0" fontId="55" fillId="0" borderId="44" xfId="0" applyFont="1" applyFill="1" applyBorder="1" applyAlignment="1" applyProtection="1">
      <alignment horizontal="left" vertical="center" wrapText="1" indent="1"/>
    </xf>
    <xf numFmtId="0" fontId="55" fillId="0" borderId="43" xfId="0" applyFont="1" applyBorder="1" applyProtection="1"/>
    <xf numFmtId="0" fontId="55" fillId="0" borderId="15" xfId="0" applyFont="1" applyBorder="1" applyProtection="1"/>
    <xf numFmtId="0" fontId="55" fillId="0" borderId="19" xfId="0" applyFont="1" applyFill="1" applyBorder="1" applyAlignment="1" applyProtection="1">
      <alignment horizontal="left" vertical="center" wrapText="1" indent="1"/>
    </xf>
    <xf numFmtId="0" fontId="55" fillId="0" borderId="2" xfId="0" applyFont="1" applyFill="1" applyBorder="1" applyAlignment="1" applyProtection="1">
      <alignment horizontal="left" vertical="center" wrapText="1" indent="1"/>
    </xf>
    <xf numFmtId="0" fontId="55" fillId="0" borderId="20" xfId="0" applyFont="1" applyFill="1" applyBorder="1" applyAlignment="1" applyProtection="1">
      <alignment horizontal="left" vertical="center" wrapText="1" indent="1"/>
    </xf>
    <xf numFmtId="0" fontId="55" fillId="0" borderId="19" xfId="0" applyFont="1" applyFill="1" applyBorder="1" applyAlignment="1" applyProtection="1">
      <alignment horizontal="left" wrapText="1" indent="1"/>
    </xf>
    <xf numFmtId="0" fontId="55" fillId="0" borderId="2" xfId="0" applyFont="1" applyFill="1" applyBorder="1" applyAlignment="1" applyProtection="1">
      <alignment horizontal="left" wrapText="1" indent="1"/>
    </xf>
    <xf numFmtId="0" fontId="55" fillId="0" borderId="20" xfId="0" applyFont="1" applyFill="1" applyBorder="1" applyAlignment="1" applyProtection="1">
      <alignment horizontal="left" wrapText="1" indent="1"/>
    </xf>
    <xf numFmtId="0" fontId="65" fillId="0" borderId="19" xfId="0" applyFont="1" applyFill="1" applyBorder="1" applyAlignment="1" applyProtection="1">
      <alignment horizontal="left" wrapText="1"/>
    </xf>
    <xf numFmtId="0" fontId="65" fillId="0" borderId="2" xfId="0" applyFont="1" applyFill="1" applyBorder="1" applyAlignment="1" applyProtection="1">
      <alignment horizontal="left" wrapText="1"/>
    </xf>
    <xf numFmtId="0" fontId="65" fillId="0" borderId="20" xfId="0" applyFont="1" applyFill="1" applyBorder="1" applyAlignment="1" applyProtection="1">
      <alignment horizontal="left" wrapText="1"/>
    </xf>
    <xf numFmtId="0" fontId="55" fillId="0" borderId="47" xfId="0" applyFont="1" applyFill="1" applyBorder="1" applyAlignment="1" applyProtection="1">
      <alignment horizontal="center" vertical="center" wrapText="1"/>
    </xf>
    <xf numFmtId="0" fontId="55" fillId="0" borderId="49" xfId="0" applyFont="1" applyFill="1" applyBorder="1" applyAlignment="1" applyProtection="1">
      <alignment horizontal="center" vertical="center" wrapText="1"/>
    </xf>
    <xf numFmtId="0" fontId="55" fillId="0" borderId="46" xfId="0" applyFont="1" applyFill="1" applyBorder="1" applyAlignment="1" applyProtection="1">
      <alignment horizontal="center" vertical="center" wrapText="1"/>
    </xf>
    <xf numFmtId="0" fontId="55" fillId="0" borderId="9" xfId="0" applyFont="1" applyFill="1" applyBorder="1" applyAlignment="1" applyProtection="1">
      <alignment horizontal="center" vertical="center" wrapText="1"/>
    </xf>
    <xf numFmtId="49" fontId="55" fillId="0" borderId="14" xfId="0" applyNumberFormat="1" applyFont="1" applyFill="1" applyBorder="1" applyAlignment="1" applyProtection="1">
      <alignment horizontal="center" vertical="center" wrapText="1"/>
    </xf>
    <xf numFmtId="49" fontId="55" fillId="0" borderId="11" xfId="0" applyNumberFormat="1" applyFont="1" applyFill="1" applyBorder="1" applyAlignment="1" applyProtection="1">
      <alignment horizontal="center" vertical="center" wrapText="1"/>
    </xf>
    <xf numFmtId="0" fontId="55" fillId="0" borderId="59" xfId="0" applyFont="1" applyFill="1" applyBorder="1" applyAlignment="1" applyProtection="1">
      <alignment horizontal="center" vertical="center"/>
    </xf>
    <xf numFmtId="0" fontId="55" fillId="0" borderId="47" xfId="0" applyFont="1" applyFill="1" applyBorder="1" applyAlignment="1" applyProtection="1">
      <alignment horizontal="center" vertical="center"/>
    </xf>
    <xf numFmtId="0" fontId="55" fillId="0" borderId="69" xfId="0" applyFont="1" applyFill="1" applyBorder="1" applyAlignment="1" applyProtection="1">
      <alignment horizontal="center" vertical="center"/>
    </xf>
    <xf numFmtId="0" fontId="55" fillId="0" borderId="19" xfId="0" applyFont="1" applyFill="1" applyBorder="1" applyAlignment="1" applyProtection="1">
      <alignment horizontal="center" vertical="center"/>
    </xf>
    <xf numFmtId="0" fontId="55" fillId="0" borderId="2" xfId="0" applyFont="1" applyFill="1" applyBorder="1" applyAlignment="1" applyProtection="1">
      <alignment horizontal="center" vertical="center"/>
    </xf>
    <xf numFmtId="0" fontId="55" fillId="0" borderId="20" xfId="0" applyFont="1" applyFill="1" applyBorder="1" applyAlignment="1" applyProtection="1">
      <alignment horizontal="center" vertical="center"/>
    </xf>
    <xf numFmtId="0" fontId="65" fillId="0" borderId="19" xfId="0" applyFont="1" applyFill="1" applyBorder="1" applyAlignment="1" applyProtection="1">
      <alignment horizontal="left" vertical="center" wrapText="1"/>
    </xf>
    <xf numFmtId="0" fontId="65" fillId="0" borderId="2" xfId="0" applyFont="1" applyFill="1" applyBorder="1" applyAlignment="1" applyProtection="1">
      <alignment horizontal="left" vertical="center" wrapText="1"/>
    </xf>
    <xf numFmtId="0" fontId="65" fillId="0" borderId="20" xfId="0" applyFont="1" applyFill="1" applyBorder="1" applyAlignment="1" applyProtection="1">
      <alignment horizontal="left" vertical="center" wrapText="1"/>
    </xf>
    <xf numFmtId="0" fontId="55" fillId="0" borderId="43" xfId="0" applyFont="1" applyFill="1" applyBorder="1" applyAlignment="1" applyProtection="1">
      <alignment horizontal="left" vertical="center" wrapText="1" indent="1"/>
    </xf>
    <xf numFmtId="0" fontId="55" fillId="0" borderId="15" xfId="0" applyFont="1" applyFill="1" applyBorder="1" applyAlignment="1" applyProtection="1">
      <alignment horizontal="left" vertical="center" wrapText="1" indent="1"/>
    </xf>
    <xf numFmtId="0" fontId="55" fillId="0" borderId="19" xfId="0" applyFont="1" applyFill="1" applyBorder="1" applyAlignment="1" applyProtection="1">
      <alignment horizontal="center" wrapText="1"/>
    </xf>
    <xf numFmtId="0" fontId="55" fillId="0" borderId="2" xfId="0" applyFont="1" applyFill="1" applyBorder="1" applyAlignment="1" applyProtection="1">
      <alignment horizontal="center" wrapText="1"/>
    </xf>
    <xf numFmtId="0" fontId="55" fillId="0" borderId="20" xfId="0" applyFont="1" applyFill="1" applyBorder="1" applyAlignment="1" applyProtection="1">
      <alignment horizontal="center" wrapText="1"/>
    </xf>
    <xf numFmtId="0" fontId="55" fillId="0" borderId="44" xfId="0" applyFont="1" applyFill="1" applyBorder="1" applyAlignment="1" applyProtection="1">
      <alignment horizontal="left" vertical="top" wrapText="1" indent="1"/>
    </xf>
    <xf numFmtId="0" fontId="55" fillId="0" borderId="43" xfId="0" applyFont="1" applyFill="1" applyBorder="1" applyAlignment="1" applyProtection="1">
      <alignment horizontal="left" vertical="top" wrapText="1" indent="1"/>
    </xf>
    <xf numFmtId="0" fontId="55" fillId="0" borderId="15" xfId="0" applyFont="1" applyFill="1" applyBorder="1" applyAlignment="1" applyProtection="1">
      <alignment horizontal="left" vertical="top" wrapText="1" indent="1"/>
    </xf>
    <xf numFmtId="0" fontId="55" fillId="0" borderId="19" xfId="0" applyFont="1" applyFill="1" applyBorder="1" applyAlignment="1" applyProtection="1">
      <alignment horizontal="left" vertical="center" wrapText="1"/>
    </xf>
    <xf numFmtId="0" fontId="55" fillId="0" borderId="2" xfId="0" applyFont="1" applyFill="1" applyBorder="1" applyAlignment="1" applyProtection="1">
      <alignment horizontal="left" vertical="center" wrapText="1"/>
    </xf>
    <xf numFmtId="0" fontId="55" fillId="0" borderId="20" xfId="0" applyFont="1" applyFill="1" applyBorder="1" applyAlignment="1" applyProtection="1">
      <alignment horizontal="left" vertical="center" wrapText="1"/>
    </xf>
    <xf numFmtId="0" fontId="65" fillId="0" borderId="60" xfId="0" applyFont="1" applyFill="1" applyBorder="1" applyAlignment="1" applyProtection="1">
      <alignment horizontal="left" vertical="center" wrapText="1"/>
    </xf>
    <xf numFmtId="0" fontId="65" fillId="0" borderId="17" xfId="0" applyFont="1" applyFill="1" applyBorder="1" applyAlignment="1" applyProtection="1">
      <alignment horizontal="left" vertical="center" wrapText="1"/>
    </xf>
    <xf numFmtId="0" fontId="65" fillId="0" borderId="62" xfId="0" applyFont="1" applyFill="1" applyBorder="1" applyAlignment="1" applyProtection="1">
      <alignment horizontal="left" vertical="center" wrapText="1"/>
    </xf>
    <xf numFmtId="0" fontId="65" fillId="0" borderId="58" xfId="0" applyFont="1" applyFill="1" applyBorder="1" applyAlignment="1" applyProtection="1">
      <alignment horizontal="left" vertical="center" wrapText="1"/>
    </xf>
    <xf numFmtId="0" fontId="65" fillId="0" borderId="61" xfId="0" applyFont="1" applyFill="1" applyBorder="1" applyAlignment="1" applyProtection="1">
      <alignment horizontal="left" vertical="center" wrapText="1"/>
    </xf>
    <xf numFmtId="0" fontId="65" fillId="0" borderId="1" xfId="0" applyFont="1" applyFill="1" applyBorder="1" applyAlignment="1" applyProtection="1">
      <alignment horizontal="left" vertical="center" wrapText="1"/>
    </xf>
    <xf numFmtId="49" fontId="55" fillId="0" borderId="21" xfId="0" applyNumberFormat="1" applyFont="1" applyFill="1" applyBorder="1" applyAlignment="1" applyProtection="1">
      <alignment horizontal="center"/>
    </xf>
    <xf numFmtId="0" fontId="36" fillId="0" borderId="0" xfId="0" applyFont="1" applyFill="1" applyAlignment="1" applyProtection="1">
      <alignment horizontal="center" vertical="center"/>
    </xf>
    <xf numFmtId="14" fontId="35" fillId="0" borderId="2" xfId="0" applyNumberFormat="1" applyFont="1" applyBorder="1" applyAlignment="1" applyProtection="1">
      <alignment horizontal="center" vertical="top"/>
    </xf>
    <xf numFmtId="14" fontId="55" fillId="0" borderId="2" xfId="0" applyNumberFormat="1" applyFont="1" applyBorder="1" applyAlignment="1" applyProtection="1">
      <alignment horizontal="center" vertical="top"/>
    </xf>
    <xf numFmtId="0" fontId="55" fillId="0" borderId="0" xfId="0" applyFont="1" applyFill="1" applyBorder="1" applyAlignment="1" applyProtection="1">
      <alignment horizontal="right"/>
    </xf>
    <xf numFmtId="0" fontId="55" fillId="0" borderId="2" xfId="0" applyFont="1" applyFill="1" applyBorder="1" applyAlignment="1" applyProtection="1">
      <alignment horizontal="center" vertical="center" wrapText="1"/>
    </xf>
    <xf numFmtId="0" fontId="55" fillId="0" borderId="10" xfId="0" applyFont="1" applyFill="1" applyBorder="1" applyAlignment="1" applyProtection="1">
      <alignment horizontal="center" vertical="center" wrapText="1"/>
    </xf>
    <xf numFmtId="0" fontId="65" fillId="0" borderId="44" xfId="0" applyFont="1" applyFill="1" applyBorder="1" applyAlignment="1" applyProtection="1">
      <alignment horizontal="left" wrapText="1"/>
    </xf>
    <xf numFmtId="0" fontId="65" fillId="0" borderId="43" xfId="0" applyFont="1" applyFill="1" applyBorder="1" applyAlignment="1" applyProtection="1">
      <alignment horizontal="left"/>
    </xf>
    <xf numFmtId="0" fontId="65" fillId="0" borderId="15" xfId="0" applyFont="1" applyFill="1" applyBorder="1" applyAlignment="1" applyProtection="1">
      <alignment horizontal="left"/>
    </xf>
    <xf numFmtId="0" fontId="55" fillId="0" borderId="55" xfId="0" applyFont="1" applyFill="1" applyBorder="1" applyAlignment="1" applyProtection="1">
      <alignment horizontal="left"/>
    </xf>
    <xf numFmtId="0" fontId="55" fillId="0" borderId="2" xfId="0" applyFont="1" applyFill="1" applyBorder="1" applyAlignment="1" applyProtection="1">
      <alignment horizontal="center" vertical="top" wrapText="1"/>
    </xf>
    <xf numFmtId="1" fontId="55" fillId="0" borderId="2" xfId="0" applyNumberFormat="1" applyFont="1" applyBorder="1" applyAlignment="1" applyProtection="1">
      <alignment horizontal="center"/>
    </xf>
    <xf numFmtId="0" fontId="55" fillId="0" borderId="60" xfId="0" applyFont="1" applyFill="1" applyBorder="1" applyAlignment="1" applyProtection="1">
      <alignment horizontal="left" vertical="center" wrapText="1" indent="1"/>
    </xf>
    <xf numFmtId="0" fontId="55" fillId="0" borderId="17" xfId="0" applyFont="1" applyFill="1" applyBorder="1" applyAlignment="1" applyProtection="1">
      <alignment horizontal="left" vertical="center" wrapText="1" indent="1"/>
    </xf>
    <xf numFmtId="0" fontId="55" fillId="0" borderId="62" xfId="0" applyFont="1" applyFill="1" applyBorder="1" applyAlignment="1" applyProtection="1">
      <alignment horizontal="left" vertical="center" wrapText="1" indent="1"/>
    </xf>
    <xf numFmtId="49" fontId="55" fillId="0" borderId="19" xfId="0" applyNumberFormat="1" applyFont="1" applyFill="1" applyBorder="1" applyAlignment="1" applyProtection="1">
      <alignment horizontal="left" wrapText="1"/>
    </xf>
    <xf numFmtId="49" fontId="55" fillId="0" borderId="2" xfId="0" applyNumberFormat="1" applyFont="1" applyFill="1" applyBorder="1" applyAlignment="1" applyProtection="1">
      <alignment horizontal="left" wrapText="1"/>
    </xf>
    <xf numFmtId="49" fontId="55" fillId="0" borderId="20" xfId="0" applyNumberFormat="1" applyFont="1" applyFill="1" applyBorder="1" applyAlignment="1" applyProtection="1">
      <alignment horizontal="left" wrapText="1"/>
    </xf>
    <xf numFmtId="0" fontId="65" fillId="0" borderId="59" xfId="0" applyFont="1" applyFill="1" applyBorder="1" applyAlignment="1" applyProtection="1">
      <alignment horizontal="left" wrapText="1"/>
    </xf>
    <xf numFmtId="0" fontId="65" fillId="0" borderId="47" xfId="0" applyFont="1" applyFill="1" applyBorder="1" applyAlignment="1" applyProtection="1">
      <alignment horizontal="left" wrapText="1"/>
    </xf>
    <xf numFmtId="0" fontId="65" fillId="0" borderId="69" xfId="0" applyFont="1" applyFill="1" applyBorder="1" applyAlignment="1" applyProtection="1">
      <alignment horizontal="left" wrapText="1"/>
    </xf>
    <xf numFmtId="49" fontId="55" fillId="0" borderId="43" xfId="0" applyNumberFormat="1" applyFont="1" applyFill="1" applyBorder="1" applyAlignment="1" applyProtection="1">
      <alignment horizontal="center"/>
    </xf>
    <xf numFmtId="0" fontId="32" fillId="0" borderId="44" xfId="0" applyFont="1" applyBorder="1" applyAlignment="1" applyProtection="1">
      <alignment horizontal="left" vertical="top" wrapText="1" indent="1"/>
    </xf>
    <xf numFmtId="0" fontId="32" fillId="0" borderId="43" xfId="0" applyFont="1" applyBorder="1" applyAlignment="1" applyProtection="1">
      <alignment horizontal="left" vertical="top" wrapText="1" indent="1"/>
    </xf>
    <xf numFmtId="0" fontId="32" fillId="0" borderId="15" xfId="0" applyFont="1" applyBorder="1" applyAlignment="1" applyProtection="1">
      <alignment horizontal="left" vertical="top" wrapText="1" indent="1"/>
    </xf>
    <xf numFmtId="0" fontId="32" fillId="0" borderId="44" xfId="0" applyFont="1" applyBorder="1" applyAlignment="1" applyProtection="1">
      <alignment horizontal="left" vertical="top" wrapText="1"/>
    </xf>
    <xf numFmtId="0" fontId="32" fillId="0" borderId="43" xfId="0" applyFont="1" applyBorder="1" applyAlignment="1" applyProtection="1">
      <alignment horizontal="left" vertical="top" wrapText="1"/>
    </xf>
    <xf numFmtId="0" fontId="32" fillId="0" borderId="15" xfId="0" applyFont="1" applyBorder="1" applyAlignment="1" applyProtection="1">
      <alignment horizontal="left" vertical="top" wrapText="1"/>
    </xf>
    <xf numFmtId="0" fontId="55" fillId="0" borderId="44" xfId="0" applyFont="1" applyBorder="1" applyAlignment="1" applyProtection="1">
      <alignment horizontal="center" vertical="center" wrapText="1"/>
    </xf>
    <xf numFmtId="0" fontId="55" fillId="0" borderId="43" xfId="0" applyFont="1" applyBorder="1" applyAlignment="1" applyProtection="1">
      <alignment horizontal="center" vertical="center" wrapText="1"/>
    </xf>
    <xf numFmtId="0" fontId="55" fillId="0" borderId="15" xfId="0" applyFont="1" applyBorder="1" applyAlignment="1" applyProtection="1">
      <alignment horizontal="center" vertical="center" wrapText="1"/>
    </xf>
    <xf numFmtId="0" fontId="32" fillId="0" borderId="19" xfId="0" applyFont="1" applyBorder="1" applyAlignment="1" applyProtection="1">
      <alignment horizontal="center" vertical="center"/>
    </xf>
    <xf numFmtId="0" fontId="32" fillId="0" borderId="60" xfId="0" applyFont="1" applyBorder="1" applyAlignment="1" applyProtection="1">
      <alignment horizontal="center" vertical="center"/>
    </xf>
    <xf numFmtId="0" fontId="32" fillId="0" borderId="58" xfId="0" applyFont="1" applyBorder="1" applyAlignment="1" applyProtection="1">
      <alignment horizontal="center" wrapText="1"/>
    </xf>
    <xf numFmtId="0" fontId="32" fillId="0" borderId="61" xfId="0" applyFont="1" applyBorder="1" applyAlignment="1" applyProtection="1">
      <alignment horizontal="center" wrapText="1"/>
    </xf>
    <xf numFmtId="0" fontId="32" fillId="0" borderId="1" xfId="0" applyFont="1" applyBorder="1" applyAlignment="1" applyProtection="1">
      <alignment horizontal="center" wrapText="1"/>
    </xf>
    <xf numFmtId="0" fontId="32" fillId="0" borderId="45" xfId="0" applyFont="1" applyBorder="1" applyAlignment="1" applyProtection="1">
      <alignment horizontal="left" vertical="top" wrapText="1" indent="1"/>
    </xf>
    <xf numFmtId="0" fontId="32" fillId="0" borderId="51" xfId="0" applyFont="1" applyBorder="1" applyAlignment="1" applyProtection="1">
      <alignment horizontal="left" vertical="top" wrapText="1" indent="1"/>
    </xf>
    <xf numFmtId="0" fontId="32" fillId="0" borderId="16" xfId="0" applyFont="1" applyBorder="1" applyAlignment="1" applyProtection="1">
      <alignment horizontal="left" vertical="top" wrapText="1" indent="1"/>
    </xf>
    <xf numFmtId="0" fontId="32" fillId="0" borderId="2" xfId="0" applyFont="1" applyBorder="1" applyAlignment="1" applyProtection="1">
      <alignment horizontal="left" vertical="center"/>
    </xf>
    <xf numFmtId="0" fontId="32" fillId="0" borderId="20" xfId="0" applyFont="1" applyBorder="1" applyAlignment="1" applyProtection="1">
      <alignment horizontal="left" vertical="center"/>
    </xf>
    <xf numFmtId="0" fontId="32" fillId="0" borderId="17" xfId="0" applyFont="1" applyBorder="1" applyAlignment="1" applyProtection="1">
      <alignment horizontal="left" vertical="center"/>
    </xf>
    <xf numFmtId="0" fontId="32" fillId="0" borderId="62" xfId="0" applyFont="1" applyBorder="1" applyAlignment="1" applyProtection="1">
      <alignment horizontal="left" vertical="center"/>
    </xf>
    <xf numFmtId="0" fontId="3" fillId="0" borderId="20" xfId="0" quotePrefix="1" applyFont="1" applyBorder="1" applyAlignment="1" applyProtection="1">
      <alignment horizontal="left"/>
    </xf>
    <xf numFmtId="0" fontId="3" fillId="0" borderId="43" xfId="0" quotePrefix="1" applyFont="1" applyBorder="1" applyAlignment="1" applyProtection="1">
      <alignment horizontal="left"/>
    </xf>
    <xf numFmtId="0" fontId="3" fillId="0" borderId="9" xfId="0" quotePrefix="1" applyFont="1" applyBorder="1" applyAlignment="1" applyProtection="1">
      <alignment horizontal="left"/>
    </xf>
    <xf numFmtId="0" fontId="7" fillId="0" borderId="43" xfId="0" applyFont="1" applyBorder="1" applyAlignment="1" applyProtection="1">
      <alignment horizontal="center"/>
    </xf>
    <xf numFmtId="0" fontId="32" fillId="0" borderId="2" xfId="0" applyFont="1" applyFill="1" applyBorder="1" applyAlignment="1" applyProtection="1">
      <alignment horizontal="left" vertical="center" wrapText="1"/>
    </xf>
    <xf numFmtId="0" fontId="9" fillId="0" borderId="59" xfId="0" applyFont="1" applyBorder="1" applyAlignment="1" applyProtection="1">
      <alignment horizontal="center" vertical="center"/>
    </xf>
    <xf numFmtId="0" fontId="9" fillId="0" borderId="47" xfId="0" applyFont="1" applyBorder="1" applyAlignment="1" applyProtection="1">
      <alignment horizontal="center" vertical="center"/>
    </xf>
    <xf numFmtId="0" fontId="9" fillId="0" borderId="69" xfId="0" applyFont="1" applyBorder="1" applyAlignment="1" applyProtection="1">
      <alignment horizontal="center" vertical="center"/>
    </xf>
    <xf numFmtId="0" fontId="32" fillId="0" borderId="43" xfId="0" applyFont="1" applyBorder="1" applyAlignment="1" applyProtection="1">
      <alignment horizontal="left" vertical="center" wrapText="1"/>
    </xf>
    <xf numFmtId="0" fontId="32" fillId="0" borderId="15" xfId="0" applyFont="1" applyBorder="1" applyAlignment="1" applyProtection="1">
      <alignment horizontal="left" vertical="center" wrapText="1"/>
    </xf>
    <xf numFmtId="0" fontId="9" fillId="0" borderId="78" xfId="0" applyFont="1" applyBorder="1" applyAlignment="1" applyProtection="1">
      <alignment horizontal="center" vertical="center" textRotation="90" wrapText="1"/>
    </xf>
    <xf numFmtId="0" fontId="9" fillId="0" borderId="70" xfId="0" applyFont="1" applyBorder="1" applyAlignment="1" applyProtection="1">
      <alignment horizontal="center" vertical="center" textRotation="90" wrapText="1"/>
    </xf>
    <xf numFmtId="0" fontId="9" fillId="0" borderId="88" xfId="0" applyFont="1" applyBorder="1" applyAlignment="1" applyProtection="1">
      <alignment horizontal="center" vertical="center" textRotation="90" wrapText="1"/>
    </xf>
    <xf numFmtId="0" fontId="32" fillId="0" borderId="2" xfId="0" applyFont="1" applyBorder="1" applyAlignment="1" applyProtection="1">
      <alignment horizontal="left" vertical="top" wrapText="1"/>
    </xf>
    <xf numFmtId="0" fontId="32" fillId="0" borderId="20" xfId="0" applyFont="1" applyBorder="1" applyAlignment="1" applyProtection="1">
      <alignment horizontal="left" vertical="top" wrapText="1"/>
    </xf>
    <xf numFmtId="0" fontId="32" fillId="0" borderId="2" xfId="0" applyFont="1" applyBorder="1" applyAlignment="1" applyProtection="1">
      <alignment horizontal="center" vertical="center" textRotation="90" wrapText="1"/>
    </xf>
    <xf numFmtId="0" fontId="32" fillId="0" borderId="17" xfId="0" applyFont="1" applyBorder="1" applyAlignment="1" applyProtection="1">
      <alignment horizontal="left" vertical="top" wrapText="1"/>
    </xf>
    <xf numFmtId="0" fontId="32" fillId="0" borderId="62" xfId="0" applyFont="1" applyBorder="1" applyAlignment="1" applyProtection="1">
      <alignment horizontal="left" vertical="top" wrapText="1"/>
    </xf>
    <xf numFmtId="0" fontId="9" fillId="0" borderId="58" xfId="0" applyFont="1" applyBorder="1" applyAlignment="1" applyProtection="1">
      <alignment horizontal="center" wrapText="1"/>
    </xf>
    <xf numFmtId="0" fontId="9" fillId="0" borderId="61" xfId="0" applyFont="1" applyBorder="1" applyAlignment="1" applyProtection="1">
      <alignment horizontal="center" wrapText="1"/>
    </xf>
    <xf numFmtId="0" fontId="9" fillId="0" borderId="1" xfId="0" applyFont="1" applyBorder="1" applyAlignment="1" applyProtection="1">
      <alignment horizontal="center" wrapText="1"/>
    </xf>
    <xf numFmtId="0" fontId="32" fillId="0" borderId="17" xfId="0" applyFont="1" applyBorder="1" applyAlignment="1" applyProtection="1">
      <alignment horizontal="left" vertical="center" wrapText="1"/>
    </xf>
    <xf numFmtId="0" fontId="32" fillId="0" borderId="62" xfId="0" applyFont="1" applyBorder="1" applyAlignment="1" applyProtection="1">
      <alignment horizontal="left" vertical="center" wrapText="1"/>
    </xf>
    <xf numFmtId="0" fontId="9" fillId="0" borderId="89" xfId="0" applyFont="1" applyBorder="1" applyAlignment="1" applyProtection="1">
      <alignment horizontal="center" vertical="center" textRotation="90" wrapText="1"/>
    </xf>
    <xf numFmtId="0" fontId="32" fillId="0" borderId="2" xfId="0" applyFont="1" applyBorder="1" applyAlignment="1" applyProtection="1">
      <alignment horizontal="center" vertical="center" wrapText="1"/>
    </xf>
    <xf numFmtId="0" fontId="55" fillId="0" borderId="19" xfId="0" applyFont="1" applyBorder="1" applyAlignment="1" applyProtection="1">
      <alignment horizontal="center" vertical="center" wrapText="1"/>
    </xf>
    <xf numFmtId="0" fontId="55" fillId="0" borderId="2" xfId="0" applyFont="1" applyBorder="1" applyAlignment="1" applyProtection="1">
      <alignment horizontal="center" vertical="center" wrapText="1"/>
    </xf>
    <xf numFmtId="0" fontId="55" fillId="0" borderId="20" xfId="0" applyFont="1" applyBorder="1" applyAlignment="1" applyProtection="1">
      <alignment horizontal="center" vertical="center" wrapText="1"/>
    </xf>
    <xf numFmtId="0" fontId="32" fillId="0" borderId="47" xfId="0" applyFont="1" applyBorder="1" applyAlignment="1" applyProtection="1">
      <alignment horizontal="left" vertical="top" wrapText="1"/>
    </xf>
    <xf numFmtId="0" fontId="32" fillId="0" borderId="69" xfId="0" applyFont="1" applyBorder="1" applyAlignment="1" applyProtection="1">
      <alignment horizontal="left" vertical="top" wrapText="1"/>
    </xf>
    <xf numFmtId="0" fontId="32" fillId="0" borderId="2" xfId="0" applyFont="1" applyBorder="1" applyAlignment="1" applyProtection="1">
      <alignment horizontal="left" vertical="top"/>
    </xf>
    <xf numFmtId="0" fontId="32" fillId="0" borderId="20" xfId="0" applyFont="1" applyBorder="1" applyAlignment="1" applyProtection="1">
      <alignment horizontal="left" vertical="top"/>
    </xf>
    <xf numFmtId="0" fontId="9" fillId="0" borderId="19" xfId="0" applyFont="1" applyBorder="1" applyAlignment="1" applyProtection="1">
      <alignment horizontal="center" vertical="center"/>
    </xf>
    <xf numFmtId="0" fontId="9" fillId="0" borderId="2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horizontal="left" vertical="center" textRotation="90" wrapText="1"/>
    </xf>
    <xf numFmtId="0" fontId="9" fillId="0" borderId="78" xfId="0" applyFont="1" applyBorder="1" applyAlignment="1" applyProtection="1">
      <alignment horizontal="left" vertical="center" textRotation="90" wrapText="1"/>
    </xf>
    <xf numFmtId="0" fontId="32" fillId="0" borderId="41" xfId="0" applyFont="1" applyBorder="1" applyAlignment="1" applyProtection="1">
      <alignment horizontal="left" vertical="top" wrapText="1"/>
    </xf>
    <xf numFmtId="0" fontId="32" fillId="0" borderId="55" xfId="0" applyFont="1" applyBorder="1" applyAlignment="1" applyProtection="1">
      <alignment horizontal="left" vertical="top" wrapText="1"/>
    </xf>
    <xf numFmtId="0" fontId="18" fillId="0" borderId="8" xfId="0" applyFont="1" applyFill="1" applyBorder="1" applyAlignment="1" applyProtection="1">
      <alignment horizontal="left" wrapText="1"/>
    </xf>
    <xf numFmtId="0" fontId="5" fillId="0" borderId="0" xfId="0" applyFont="1" applyFill="1" applyAlignment="1" applyProtection="1">
      <alignment horizontal="center" wrapText="1"/>
    </xf>
    <xf numFmtId="0" fontId="32" fillId="0" borderId="19" xfId="0" applyFont="1" applyBorder="1" applyAlignment="1" applyProtection="1">
      <alignment horizontal="left" vertical="top" wrapText="1"/>
    </xf>
    <xf numFmtId="0" fontId="32" fillId="0" borderId="46" xfId="0" applyFont="1" applyBorder="1" applyAlignment="1" applyProtection="1">
      <alignment horizontal="center" vertical="center" wrapText="1"/>
    </xf>
    <xf numFmtId="0" fontId="32" fillId="0" borderId="47" xfId="0" applyFont="1" applyBorder="1" applyAlignment="1" applyProtection="1">
      <alignment horizontal="center" vertical="center" wrapText="1"/>
    </xf>
    <xf numFmtId="0" fontId="31" fillId="0" borderId="59" xfId="0" applyFont="1" applyBorder="1" applyAlignment="1" applyProtection="1">
      <alignment horizontal="center" vertical="center" wrapText="1"/>
    </xf>
    <xf numFmtId="0" fontId="31" fillId="0" borderId="47" xfId="0" applyFont="1" applyBorder="1" applyAlignment="1" applyProtection="1">
      <alignment horizontal="center" vertical="center" wrapText="1"/>
    </xf>
    <xf numFmtId="0" fontId="31" fillId="0" borderId="69" xfId="0" applyFont="1" applyBorder="1" applyAlignment="1" applyProtection="1">
      <alignment horizontal="center" vertical="center" wrapText="1"/>
    </xf>
    <xf numFmtId="0" fontId="31" fillId="0" borderId="19" xfId="0" applyFont="1" applyBorder="1" applyAlignment="1" applyProtection="1">
      <alignment horizontal="center" vertical="center" wrapText="1"/>
    </xf>
    <xf numFmtId="0" fontId="31" fillId="0" borderId="2" xfId="0" applyFont="1" applyBorder="1" applyAlignment="1" applyProtection="1">
      <alignment horizontal="center" vertical="center" wrapText="1"/>
    </xf>
    <xf numFmtId="0" fontId="31" fillId="0" borderId="20" xfId="0" applyFont="1" applyBorder="1" applyAlignment="1" applyProtection="1">
      <alignment horizontal="center" vertical="center" wrapText="1"/>
    </xf>
    <xf numFmtId="49" fontId="32" fillId="0" borderId="90" xfId="0" applyNumberFormat="1" applyFont="1" applyBorder="1" applyAlignment="1" applyProtection="1">
      <alignment horizontal="center" vertical="center" wrapText="1"/>
    </xf>
    <xf numFmtId="49" fontId="32" fillId="0" borderId="66" xfId="0" applyNumberFormat="1" applyFont="1" applyBorder="1" applyAlignment="1" applyProtection="1">
      <alignment horizontal="center" vertical="center" wrapText="1"/>
    </xf>
    <xf numFmtId="0" fontId="32" fillId="0" borderId="19" xfId="0" applyFont="1" applyBorder="1" applyAlignment="1" applyProtection="1">
      <alignment horizontal="left" vertical="center" wrapText="1"/>
    </xf>
    <xf numFmtId="0" fontId="7" fillId="0" borderId="0" xfId="0" applyFont="1" applyAlignment="1" applyProtection="1">
      <alignment horizontal="center" vertical="center"/>
    </xf>
    <xf numFmtId="49" fontId="3" fillId="0" borderId="20" xfId="0" quotePrefix="1" applyNumberFormat="1" applyFont="1" applyBorder="1" applyAlignment="1" applyProtection="1">
      <alignment horizontal="center" vertical="center"/>
    </xf>
    <xf numFmtId="0" fontId="3" fillId="0" borderId="9" xfId="0" quotePrefix="1" applyNumberFormat="1" applyFont="1" applyBorder="1" applyAlignment="1" applyProtection="1">
      <alignment horizontal="center" vertical="center"/>
    </xf>
    <xf numFmtId="14" fontId="3" fillId="0" borderId="20" xfId="0" applyNumberFormat="1" applyFont="1" applyBorder="1" applyAlignment="1" applyProtection="1">
      <alignment horizontal="center"/>
    </xf>
    <xf numFmtId="14" fontId="3" fillId="0" borderId="9" xfId="0" applyNumberFormat="1" applyFont="1" applyBorder="1" applyAlignment="1" applyProtection="1">
      <alignment horizontal="center"/>
    </xf>
    <xf numFmtId="0" fontId="3" fillId="0" borderId="55" xfId="0" applyFont="1" applyBorder="1" applyAlignment="1" applyProtection="1">
      <alignment horizontal="center" vertical="center"/>
    </xf>
    <xf numFmtId="0" fontId="3" fillId="0" borderId="22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10" fillId="0" borderId="55" xfId="0" applyFont="1" applyBorder="1" applyAlignment="1" applyProtection="1">
      <alignment horizontal="center"/>
    </xf>
    <xf numFmtId="0" fontId="10" fillId="0" borderId="54" xfId="0" applyFont="1" applyBorder="1" applyAlignment="1" applyProtection="1">
      <alignment horizontal="center"/>
    </xf>
    <xf numFmtId="0" fontId="10" fillId="0" borderId="53" xfId="0" applyFont="1" applyBorder="1" applyAlignment="1" applyProtection="1">
      <alignment horizontal="center"/>
    </xf>
    <xf numFmtId="0" fontId="32" fillId="0" borderId="60" xfId="0" applyFont="1" applyBorder="1" applyAlignment="1" applyProtection="1">
      <alignment horizontal="left" vertical="top" wrapText="1"/>
    </xf>
  </cellXfs>
  <cellStyles count="3">
    <cellStyle name="Hyperlink" xfId="1" builtinId="8"/>
    <cellStyle name="Normal" xfId="0" builtinId="0"/>
    <cellStyle name="Percent" xfId="2" builtinId="5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95250</xdr:rowOff>
    </xdr:from>
    <xdr:to>
      <xdr:col>4</xdr:col>
      <xdr:colOff>219075</xdr:colOff>
      <xdr:row>5</xdr:row>
      <xdr:rowOff>114300</xdr:rowOff>
    </xdr:to>
    <xdr:pic>
      <xdr:nvPicPr>
        <xdr:cNvPr id="1127" name="Picture 1" descr="NF2_2009-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5250"/>
          <a:ext cx="2600325" cy="828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19050</xdr:colOff>
      <xdr:row>1</xdr:row>
      <xdr:rowOff>0</xdr:rowOff>
    </xdr:from>
    <xdr:to>
      <xdr:col>7</xdr:col>
      <xdr:colOff>219075</xdr:colOff>
      <xdr:row>5</xdr:row>
      <xdr:rowOff>152400</xdr:rowOff>
    </xdr:to>
    <xdr:pic>
      <xdr:nvPicPr>
        <xdr:cNvPr id="1128" name="Picture 2" descr="NF2_2009-1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05175" y="161925"/>
          <a:ext cx="29527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file:///F:\Local%20Settings\Temporary%20Internet%20Files\AppData\Local\Microsoft\Windows\Temporary%20Internet%20Files\Content.IE5\LCGRXVY6\NF_2008_v16_NEW_BOIKA\NF_2007.xls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DELFIN_60@abv.bg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7"/>
  <sheetViews>
    <sheetView tabSelected="1" topLeftCell="C43" zoomScaleNormal="100" workbookViewId="0">
      <selection activeCell="F18" sqref="F18"/>
    </sheetView>
  </sheetViews>
  <sheetFormatPr defaultRowHeight="12.75"/>
  <cols>
    <col min="1" max="1" width="3.5703125" style="733" customWidth="1"/>
    <col min="2" max="2" width="4.5703125" customWidth="1"/>
    <col min="3" max="3" width="7.28515625" customWidth="1"/>
    <col min="4" max="4" width="20.28515625" customWidth="1"/>
    <col min="5" max="5" width="13.5703125" customWidth="1"/>
    <col min="6" max="6" width="27.85546875" customWidth="1"/>
    <col min="7" max="7" width="13.42578125" customWidth="1"/>
    <col min="8" max="8" width="6.140625" customWidth="1"/>
    <col min="9" max="9" width="19.28515625" hidden="1" customWidth="1"/>
  </cols>
  <sheetData>
    <row r="1" spans="1:15">
      <c r="H1" s="330" t="s">
        <v>1125</v>
      </c>
    </row>
    <row r="8" spans="1:15">
      <c r="A8" s="755" t="s">
        <v>99</v>
      </c>
      <c r="B8" s="756"/>
      <c r="C8" s="756"/>
      <c r="D8" s="757"/>
      <c r="E8" s="248"/>
      <c r="F8" s="753" t="s">
        <v>101</v>
      </c>
      <c r="G8" s="753"/>
      <c r="H8" s="753"/>
    </row>
    <row r="9" spans="1:15">
      <c r="A9" s="758">
        <v>131147469</v>
      </c>
      <c r="B9" s="759"/>
      <c r="C9" s="759"/>
      <c r="D9" s="760"/>
      <c r="E9" s="249"/>
      <c r="F9" s="634" t="s">
        <v>102</v>
      </c>
      <c r="G9" s="253"/>
      <c r="H9" s="254"/>
    </row>
    <row r="10" spans="1:15">
      <c r="A10" s="761" t="s">
        <v>100</v>
      </c>
      <c r="B10" s="762"/>
      <c r="C10" s="762"/>
      <c r="D10" s="633" t="s">
        <v>1204</v>
      </c>
      <c r="E10" s="2"/>
      <c r="F10" s="635" t="s">
        <v>103</v>
      </c>
      <c r="G10" s="14"/>
      <c r="H10" s="255"/>
      <c r="I10" s="3"/>
      <c r="J10" s="3"/>
      <c r="K10" s="3"/>
      <c r="L10" s="2"/>
      <c r="M10" s="2"/>
      <c r="N10" s="3"/>
      <c r="O10" s="3"/>
    </row>
    <row r="11" spans="1:15">
      <c r="A11" s="734" t="s">
        <v>1199</v>
      </c>
      <c r="B11" s="608"/>
      <c r="C11" s="763" t="s">
        <v>569</v>
      </c>
      <c r="D11" s="764"/>
      <c r="E11" s="2"/>
      <c r="F11" s="636" t="s">
        <v>104</v>
      </c>
      <c r="G11" s="256"/>
      <c r="H11" s="257"/>
      <c r="I11" s="3"/>
      <c r="J11" s="3"/>
      <c r="K11" s="3"/>
      <c r="L11" s="2"/>
      <c r="M11" s="2"/>
      <c r="N11" s="3"/>
      <c r="O11" s="3"/>
    </row>
    <row r="12" spans="1:15">
      <c r="A12" s="735" t="s">
        <v>1200</v>
      </c>
      <c r="B12" s="609"/>
      <c r="C12" s="765" t="s">
        <v>569</v>
      </c>
      <c r="D12" s="766"/>
      <c r="E12" s="2"/>
      <c r="F12" s="2"/>
      <c r="G12" s="2"/>
      <c r="H12" s="3"/>
      <c r="I12" s="3"/>
      <c r="J12" s="3"/>
      <c r="K12" s="3"/>
      <c r="L12" s="2"/>
      <c r="M12" s="2"/>
      <c r="N12" s="3"/>
      <c r="O12" s="3"/>
    </row>
    <row r="13" spans="1:15">
      <c r="C13" s="2"/>
      <c r="D13" s="2"/>
      <c r="E13" s="2"/>
      <c r="F13" s="2"/>
      <c r="G13" s="2"/>
      <c r="H13" s="3"/>
      <c r="I13" s="3"/>
      <c r="J13" s="3"/>
      <c r="K13" s="3"/>
      <c r="L13" s="2"/>
      <c r="M13" s="2"/>
      <c r="N13" s="3"/>
      <c r="O13" s="3"/>
    </row>
    <row r="14" spans="1:15">
      <c r="B14" s="3"/>
      <c r="C14" s="3"/>
      <c r="D14" s="3"/>
      <c r="E14" s="3"/>
      <c r="F14" s="3"/>
      <c r="G14" s="3"/>
      <c r="H14" s="6" t="s">
        <v>229</v>
      </c>
      <c r="I14" s="4"/>
      <c r="J14" s="4"/>
      <c r="K14" s="3"/>
      <c r="L14" s="7"/>
      <c r="M14" s="3"/>
      <c r="N14" s="3"/>
      <c r="O14" s="3"/>
    </row>
    <row r="15" spans="1:15" ht="15">
      <c r="B15" s="754" t="s">
        <v>105</v>
      </c>
      <c r="C15" s="754"/>
      <c r="D15" s="754"/>
      <c r="E15" s="754"/>
      <c r="F15" s="754"/>
      <c r="G15" s="754"/>
      <c r="H15" s="754"/>
      <c r="I15" s="225"/>
      <c r="J15" s="8"/>
      <c r="K15" s="3"/>
      <c r="L15" s="3"/>
      <c r="M15" s="3"/>
      <c r="N15" s="3"/>
      <c r="O15" s="3"/>
    </row>
    <row r="16" spans="1:15" ht="15">
      <c r="B16" s="754" t="s">
        <v>106</v>
      </c>
      <c r="C16" s="754"/>
      <c r="D16" s="754"/>
      <c r="E16" s="754"/>
      <c r="F16" s="754"/>
      <c r="G16" s="754"/>
      <c r="H16" s="754"/>
      <c r="I16" s="225"/>
      <c r="J16" s="9"/>
      <c r="K16" s="3"/>
      <c r="L16" s="3"/>
      <c r="M16" s="3"/>
      <c r="N16" s="3"/>
      <c r="O16" s="3"/>
    </row>
    <row r="17" spans="1:15" ht="15">
      <c r="B17" s="593"/>
      <c r="C17" s="593"/>
      <c r="D17" s="593"/>
      <c r="E17" s="225" t="s">
        <v>588</v>
      </c>
      <c r="F17" s="603" t="s">
        <v>1208</v>
      </c>
      <c r="G17" s="593"/>
      <c r="H17" s="593"/>
      <c r="I17" s="225"/>
      <c r="J17" s="9"/>
      <c r="K17" s="3"/>
      <c r="L17" s="3"/>
      <c r="M17" s="3"/>
      <c r="N17" s="3"/>
      <c r="O17" s="3"/>
    </row>
    <row r="18" spans="1:15">
      <c r="B18" s="4"/>
      <c r="C18" s="5"/>
      <c r="D18" s="5"/>
      <c r="E18" s="5"/>
      <c r="F18" s="5"/>
      <c r="G18" s="5"/>
      <c r="H18" s="4"/>
      <c r="I18" s="4"/>
      <c r="J18" s="4"/>
      <c r="K18" s="3"/>
      <c r="L18" s="10"/>
      <c r="M18" s="2"/>
      <c r="N18" s="3"/>
      <c r="O18" s="3"/>
    </row>
    <row r="19" spans="1:15" ht="75" customHeight="1">
      <c r="B19" s="770" t="s">
        <v>1134</v>
      </c>
      <c r="C19" s="770"/>
      <c r="D19" s="770"/>
      <c r="E19" s="770"/>
      <c r="F19" s="770"/>
      <c r="G19" s="770"/>
      <c r="H19" s="770"/>
      <c r="I19" s="11"/>
      <c r="J19" s="11"/>
      <c r="K19" s="3"/>
      <c r="L19" s="3"/>
      <c r="M19" s="3"/>
      <c r="N19" s="3"/>
      <c r="O19" s="3"/>
    </row>
    <row r="20" spans="1:15" ht="50.25" customHeight="1">
      <c r="B20" s="771" t="s">
        <v>1135</v>
      </c>
      <c r="C20" s="770"/>
      <c r="D20" s="770"/>
      <c r="E20" s="770"/>
      <c r="F20" s="770"/>
      <c r="G20" s="770"/>
      <c r="H20" s="770"/>
      <c r="I20" s="11"/>
      <c r="J20" s="11"/>
      <c r="K20" s="3"/>
      <c r="L20" s="3"/>
      <c r="M20" s="3"/>
      <c r="N20" s="3"/>
      <c r="O20" s="3"/>
    </row>
    <row r="21" spans="1:15" ht="24.75" customHeight="1">
      <c r="B21" s="770" t="s">
        <v>107</v>
      </c>
      <c r="C21" s="770"/>
      <c r="D21" s="770"/>
      <c r="E21" s="770"/>
      <c r="F21" s="770"/>
      <c r="G21" s="770"/>
      <c r="H21" s="770"/>
      <c r="I21" s="11"/>
      <c r="J21" s="11"/>
      <c r="K21" s="3"/>
      <c r="L21" s="3"/>
      <c r="M21" s="3"/>
      <c r="N21" s="3"/>
      <c r="O21" s="3"/>
    </row>
    <row r="22" spans="1:15" ht="12.75" customHeight="1">
      <c r="B22" s="11"/>
      <c r="C22" s="11"/>
      <c r="D22" s="11"/>
      <c r="E22" s="11"/>
      <c r="F22" s="11"/>
      <c r="G22" s="11"/>
      <c r="H22" s="11"/>
      <c r="I22" s="11"/>
      <c r="J22" s="11"/>
      <c r="K22" s="3"/>
      <c r="L22" s="3"/>
      <c r="M22" s="3"/>
      <c r="N22" s="3"/>
      <c r="O22" s="3"/>
    </row>
    <row r="23" spans="1:15">
      <c r="A23" s="736" t="s">
        <v>51</v>
      </c>
      <c r="B23" s="772" t="s">
        <v>108</v>
      </c>
      <c r="C23" s="772"/>
      <c r="D23" s="772"/>
      <c r="E23" s="772"/>
      <c r="F23" s="772"/>
      <c r="G23" s="772"/>
      <c r="H23" s="252"/>
      <c r="I23" s="12"/>
      <c r="J23" s="4"/>
      <c r="K23" s="3"/>
      <c r="L23" s="3"/>
      <c r="M23" s="3"/>
      <c r="N23" s="3"/>
      <c r="O23" s="3"/>
    </row>
    <row r="24" spans="1:15">
      <c r="A24" s="731">
        <v>1</v>
      </c>
      <c r="B24" s="745" t="s">
        <v>1057</v>
      </c>
      <c r="C24" s="746"/>
      <c r="D24" s="746"/>
      <c r="E24" s="746"/>
      <c r="F24" s="746"/>
      <c r="G24" s="746"/>
      <c r="H24" s="31"/>
      <c r="I24" s="8"/>
      <c r="J24" s="4"/>
    </row>
    <row r="25" spans="1:15">
      <c r="A25" s="731">
        <v>2</v>
      </c>
      <c r="B25" s="745" t="s">
        <v>1056</v>
      </c>
      <c r="C25" s="746"/>
      <c r="D25" s="746"/>
      <c r="E25" s="746"/>
      <c r="F25" s="746"/>
      <c r="G25" s="746"/>
      <c r="H25" s="30"/>
      <c r="I25" s="3"/>
      <c r="J25" s="3"/>
      <c r="K25" s="3"/>
      <c r="L25" s="3"/>
      <c r="M25" s="3"/>
    </row>
    <row r="26" spans="1:15">
      <c r="A26" s="731">
        <v>3</v>
      </c>
      <c r="B26" s="745" t="s">
        <v>1055</v>
      </c>
      <c r="C26" s="746"/>
      <c r="D26" s="746"/>
      <c r="E26" s="746"/>
      <c r="F26" s="746"/>
      <c r="G26" s="746"/>
      <c r="H26" s="30"/>
      <c r="I26" s="3"/>
      <c r="J26" s="3"/>
      <c r="K26" s="3"/>
      <c r="L26" s="3"/>
      <c r="M26" s="3"/>
    </row>
    <row r="27" spans="1:15">
      <c r="A27" s="731">
        <v>4</v>
      </c>
      <c r="B27" s="745" t="s">
        <v>1054</v>
      </c>
      <c r="C27" s="746"/>
      <c r="D27" s="746"/>
      <c r="E27" s="746"/>
      <c r="F27" s="746"/>
      <c r="G27" s="746"/>
      <c r="H27" s="30"/>
      <c r="I27" s="3"/>
      <c r="J27" s="3"/>
      <c r="K27" s="3"/>
      <c r="L27" s="3"/>
      <c r="M27" s="3"/>
    </row>
    <row r="28" spans="1:15" ht="12.75" customHeight="1">
      <c r="A28" s="731">
        <v>5</v>
      </c>
      <c r="B28" s="750" t="s">
        <v>1053</v>
      </c>
      <c r="C28" s="751"/>
      <c r="D28" s="751"/>
      <c r="E28" s="751"/>
      <c r="F28" s="751"/>
      <c r="G28" s="752"/>
      <c r="H28" s="30"/>
      <c r="I28" s="3"/>
      <c r="J28" s="3"/>
      <c r="K28" s="3"/>
      <c r="L28" s="3"/>
      <c r="M28" s="3"/>
    </row>
    <row r="29" spans="1:15" ht="12.75" customHeight="1">
      <c r="A29" s="731">
        <v>6</v>
      </c>
      <c r="B29" s="750" t="s">
        <v>1052</v>
      </c>
      <c r="C29" s="751"/>
      <c r="D29" s="751"/>
      <c r="E29" s="751"/>
      <c r="F29" s="751"/>
      <c r="G29" s="752"/>
      <c r="H29" s="30"/>
      <c r="I29" s="3"/>
      <c r="J29" s="3"/>
      <c r="K29" s="3"/>
      <c r="L29" s="3"/>
      <c r="M29" s="3"/>
    </row>
    <row r="30" spans="1:15" ht="12.75" customHeight="1">
      <c r="A30" s="731">
        <v>7</v>
      </c>
      <c r="B30" s="750" t="s">
        <v>1051</v>
      </c>
      <c r="C30" s="751"/>
      <c r="D30" s="751"/>
      <c r="E30" s="751"/>
      <c r="F30" s="751"/>
      <c r="G30" s="752"/>
      <c r="H30" s="30"/>
      <c r="I30" s="3"/>
      <c r="J30" s="3"/>
      <c r="K30" s="3"/>
      <c r="L30" s="3"/>
      <c r="M30" s="3"/>
    </row>
    <row r="31" spans="1:15" ht="12.75" customHeight="1">
      <c r="A31" s="731">
        <v>8</v>
      </c>
      <c r="B31" s="750" t="s">
        <v>1050</v>
      </c>
      <c r="C31" s="751"/>
      <c r="D31" s="751"/>
      <c r="E31" s="751"/>
      <c r="F31" s="751"/>
      <c r="G31" s="752"/>
      <c r="H31" s="30"/>
      <c r="I31" s="3"/>
      <c r="J31" s="3"/>
      <c r="K31" s="3"/>
      <c r="L31" s="3"/>
      <c r="M31" s="3"/>
    </row>
    <row r="32" spans="1:15" ht="12.75" customHeight="1">
      <c r="A32" s="731">
        <v>9</v>
      </c>
      <c r="B32" s="747" t="s">
        <v>1049</v>
      </c>
      <c r="C32" s="748"/>
      <c r="D32" s="748"/>
      <c r="E32" s="748"/>
      <c r="F32" s="748"/>
      <c r="G32" s="749"/>
      <c r="H32" s="30"/>
      <c r="I32" s="3"/>
      <c r="J32" s="3"/>
      <c r="K32" s="3"/>
      <c r="L32" s="3"/>
      <c r="M32" s="3"/>
    </row>
    <row r="33" spans="1:13" ht="27" customHeight="1">
      <c r="A33" s="731">
        <v>10</v>
      </c>
      <c r="B33" s="767" t="s">
        <v>1048</v>
      </c>
      <c r="C33" s="768"/>
      <c r="D33" s="768"/>
      <c r="E33" s="768"/>
      <c r="F33" s="768"/>
      <c r="G33" s="769"/>
      <c r="H33" s="30"/>
      <c r="I33" s="3"/>
      <c r="J33" s="3"/>
      <c r="K33" s="3"/>
      <c r="L33" s="3"/>
      <c r="M33" s="3"/>
    </row>
    <row r="34" spans="1:13" ht="12.75" customHeight="1">
      <c r="A34" s="731">
        <v>11</v>
      </c>
      <c r="B34" s="747" t="s">
        <v>1047</v>
      </c>
      <c r="C34" s="748"/>
      <c r="D34" s="748"/>
      <c r="E34" s="748"/>
      <c r="F34" s="748"/>
      <c r="G34" s="749"/>
      <c r="H34" s="30"/>
      <c r="I34" s="3"/>
      <c r="J34" s="3"/>
      <c r="K34" s="3"/>
      <c r="L34" s="3"/>
      <c r="M34" s="3"/>
    </row>
    <row r="35" spans="1:13" ht="12.75" customHeight="1">
      <c r="A35" s="731">
        <v>12</v>
      </c>
      <c r="B35" s="750" t="s">
        <v>1046</v>
      </c>
      <c r="C35" s="751"/>
      <c r="D35" s="751"/>
      <c r="E35" s="751"/>
      <c r="F35" s="751"/>
      <c r="G35" s="752"/>
      <c r="H35" s="30"/>
      <c r="I35" s="3"/>
      <c r="J35" s="3"/>
      <c r="K35" s="3"/>
      <c r="L35" s="3"/>
      <c r="M35" s="3"/>
    </row>
    <row r="36" spans="1:13" ht="24.75" customHeight="1">
      <c r="A36" s="737">
        <v>13</v>
      </c>
      <c r="B36" s="750" t="s">
        <v>1045</v>
      </c>
      <c r="C36" s="751"/>
      <c r="D36" s="751"/>
      <c r="E36" s="751"/>
      <c r="F36" s="751"/>
      <c r="G36" s="752"/>
      <c r="H36" s="30"/>
      <c r="I36" s="3"/>
      <c r="J36" s="3"/>
      <c r="K36" s="3"/>
      <c r="L36" s="3"/>
      <c r="M36" s="3"/>
    </row>
    <row r="37" spans="1:13" ht="24" customHeight="1">
      <c r="A37" s="731">
        <v>14</v>
      </c>
      <c r="B37" s="750" t="s">
        <v>1044</v>
      </c>
      <c r="C37" s="751"/>
      <c r="D37" s="751"/>
      <c r="E37" s="751"/>
      <c r="F37" s="751"/>
      <c r="G37" s="752"/>
      <c r="H37" s="251"/>
    </row>
    <row r="38" spans="1:13" ht="12.75" customHeight="1">
      <c r="A38" s="731">
        <v>15</v>
      </c>
      <c r="B38" s="750" t="s">
        <v>1043</v>
      </c>
      <c r="C38" s="751"/>
      <c r="D38" s="751"/>
      <c r="E38" s="751"/>
      <c r="F38" s="751"/>
      <c r="G38" s="752"/>
      <c r="H38" s="251"/>
    </row>
    <row r="39" spans="1:13" ht="12.75" customHeight="1">
      <c r="A39" s="731">
        <v>16</v>
      </c>
      <c r="B39" s="750" t="s">
        <v>1042</v>
      </c>
      <c r="C39" s="751"/>
      <c r="D39" s="751"/>
      <c r="E39" s="751"/>
      <c r="F39" s="751"/>
      <c r="G39" s="752"/>
      <c r="H39" s="251"/>
    </row>
    <row r="40" spans="1:13" ht="12.75" customHeight="1">
      <c r="A40" s="731">
        <v>17</v>
      </c>
      <c r="B40" s="750" t="s">
        <v>1041</v>
      </c>
      <c r="C40" s="751"/>
      <c r="D40" s="751"/>
      <c r="E40" s="751"/>
      <c r="F40" s="751"/>
      <c r="G40" s="752"/>
      <c r="H40" s="251"/>
    </row>
    <row r="41" spans="1:13" ht="15" customHeight="1">
      <c r="A41" s="731">
        <v>18</v>
      </c>
      <c r="B41" s="773" t="s">
        <v>1170</v>
      </c>
      <c r="C41" s="751"/>
      <c r="D41" s="751"/>
      <c r="E41" s="751"/>
      <c r="F41" s="751"/>
      <c r="G41" s="752"/>
      <c r="H41" s="251"/>
    </row>
    <row r="42" spans="1:13" ht="35.25" customHeight="1">
      <c r="A42" s="731">
        <v>19</v>
      </c>
      <c r="B42" s="747" t="s">
        <v>1040</v>
      </c>
      <c r="C42" s="748"/>
      <c r="D42" s="748"/>
      <c r="E42" s="748"/>
      <c r="F42" s="748"/>
      <c r="G42" s="749"/>
      <c r="H42" s="251"/>
    </row>
    <row r="43" spans="1:13" s="733" customFormat="1" ht="24.75" customHeight="1">
      <c r="A43" s="731">
        <v>20</v>
      </c>
      <c r="B43" s="774" t="s">
        <v>1032</v>
      </c>
      <c r="C43" s="775"/>
      <c r="D43" s="775"/>
      <c r="E43" s="775"/>
      <c r="F43" s="775"/>
      <c r="G43" s="776"/>
      <c r="H43" s="732"/>
    </row>
    <row r="44" spans="1:13" ht="12.75" customHeight="1">
      <c r="A44" s="731">
        <v>21</v>
      </c>
      <c r="B44" s="750" t="s">
        <v>1039</v>
      </c>
      <c r="C44" s="751"/>
      <c r="D44" s="751"/>
      <c r="E44" s="751"/>
      <c r="F44" s="751"/>
      <c r="G44" s="752"/>
      <c r="H44" s="251"/>
    </row>
    <row r="45" spans="1:13" ht="12.75" customHeight="1">
      <c r="A45" s="731">
        <v>22</v>
      </c>
      <c r="B45" s="750" t="s">
        <v>1038</v>
      </c>
      <c r="C45" s="751"/>
      <c r="D45" s="751"/>
      <c r="E45" s="751"/>
      <c r="F45" s="751"/>
      <c r="G45" s="752"/>
      <c r="H45" s="251"/>
    </row>
    <row r="46" spans="1:13" ht="12.75" customHeight="1">
      <c r="A46" s="731">
        <v>23</v>
      </c>
      <c r="B46" s="750" t="s">
        <v>1037</v>
      </c>
      <c r="C46" s="751"/>
      <c r="D46" s="751"/>
      <c r="E46" s="751"/>
      <c r="F46" s="751"/>
      <c r="G46" s="752"/>
      <c r="H46" s="251"/>
    </row>
    <row r="47" spans="1:13" ht="12.75" customHeight="1">
      <c r="A47" s="731">
        <v>24</v>
      </c>
      <c r="B47" s="747" t="s">
        <v>1033</v>
      </c>
      <c r="C47" s="748"/>
      <c r="D47" s="748"/>
      <c r="E47" s="748"/>
      <c r="F47" s="748"/>
      <c r="G47" s="749"/>
      <c r="H47" s="251"/>
    </row>
    <row r="48" spans="1:13" ht="12.75" customHeight="1">
      <c r="A48" s="731">
        <v>25</v>
      </c>
      <c r="B48" s="750" t="s">
        <v>1036</v>
      </c>
      <c r="C48" s="751"/>
      <c r="D48" s="751"/>
      <c r="E48" s="751"/>
      <c r="F48" s="751"/>
      <c r="G48" s="752"/>
      <c r="H48" s="251"/>
    </row>
    <row r="49" spans="1:8" ht="12.75" customHeight="1">
      <c r="A49" s="731">
        <v>26</v>
      </c>
      <c r="B49" s="747" t="s">
        <v>1034</v>
      </c>
      <c r="C49" s="748"/>
      <c r="D49" s="748"/>
      <c r="E49" s="748"/>
      <c r="F49" s="748"/>
      <c r="G49" s="749"/>
      <c r="H49" s="251"/>
    </row>
    <row r="50" spans="1:8" ht="12.75" customHeight="1">
      <c r="A50" s="732">
        <v>27</v>
      </c>
      <c r="B50" s="750" t="s">
        <v>1035</v>
      </c>
      <c r="C50" s="751"/>
      <c r="D50" s="751"/>
      <c r="E50" s="751"/>
      <c r="F50" s="751"/>
      <c r="G50" s="752"/>
      <c r="H50" s="251"/>
    </row>
    <row r="53" spans="1:8" ht="12.75" customHeight="1"/>
    <row r="55" spans="1:8">
      <c r="A55" s="738"/>
      <c r="B55" s="512"/>
      <c r="C55" s="512"/>
      <c r="D55" s="512"/>
      <c r="E55" s="512"/>
      <c r="F55" s="512"/>
      <c r="G55" s="512"/>
    </row>
    <row r="56" spans="1:8">
      <c r="A56" s="738"/>
      <c r="B56" s="512"/>
      <c r="C56" s="512"/>
      <c r="D56" s="512"/>
      <c r="E56" s="512"/>
      <c r="F56" s="512"/>
      <c r="G56" s="512"/>
    </row>
    <row r="57" spans="1:8">
      <c r="A57" s="738"/>
      <c r="B57" s="512"/>
      <c r="C57" s="512"/>
      <c r="D57" s="512"/>
      <c r="E57" s="512"/>
      <c r="F57" s="512"/>
      <c r="G57" s="512"/>
    </row>
  </sheetData>
  <mergeCells count="39">
    <mergeCell ref="B50:G50"/>
    <mergeCell ref="B36:G36"/>
    <mergeCell ref="B38:G38"/>
    <mergeCell ref="B41:G41"/>
    <mergeCell ref="B46:G46"/>
    <mergeCell ref="B48:G48"/>
    <mergeCell ref="B43:G43"/>
    <mergeCell ref="B49:G49"/>
    <mergeCell ref="B16:H16"/>
    <mergeCell ref="C12:D12"/>
    <mergeCell ref="B47:G47"/>
    <mergeCell ref="B35:G35"/>
    <mergeCell ref="B44:G44"/>
    <mergeCell ref="B45:G45"/>
    <mergeCell ref="B42:G42"/>
    <mergeCell ref="B39:G39"/>
    <mergeCell ref="B31:G31"/>
    <mergeCell ref="B33:G33"/>
    <mergeCell ref="B19:H19"/>
    <mergeCell ref="B21:H21"/>
    <mergeCell ref="B20:H20"/>
    <mergeCell ref="B23:G23"/>
    <mergeCell ref="B40:G40"/>
    <mergeCell ref="B37:G37"/>
    <mergeCell ref="F8:H8"/>
    <mergeCell ref="B15:H15"/>
    <mergeCell ref="A8:D8"/>
    <mergeCell ref="A9:D9"/>
    <mergeCell ref="A10:C10"/>
    <mergeCell ref="C11:D11"/>
    <mergeCell ref="B27:G27"/>
    <mergeCell ref="B24:G24"/>
    <mergeCell ref="B34:G34"/>
    <mergeCell ref="B32:G32"/>
    <mergeCell ref="B25:G25"/>
    <mergeCell ref="B30:G30"/>
    <mergeCell ref="B26:G26"/>
    <mergeCell ref="B28:G28"/>
    <mergeCell ref="B29:G29"/>
  </mergeCells>
  <phoneticPr fontId="35" type="noConversion"/>
  <pageMargins left="0.59055118110236227" right="0.23622047244094491" top="0.98425196850393704" bottom="0.19685039370078741" header="0.51181102362204722" footer="0.15748031496062992"/>
  <pageSetup paperSize="9" scale="99" orientation="portrait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H146"/>
  <sheetViews>
    <sheetView view="pageBreakPreview" topLeftCell="A140" zoomScaleNormal="100" workbookViewId="0">
      <selection activeCell="F66" sqref="F66"/>
    </sheetView>
  </sheetViews>
  <sheetFormatPr defaultRowHeight="12.75"/>
  <cols>
    <col min="2" max="2" width="6.28515625" customWidth="1"/>
    <col min="3" max="3" width="21" customWidth="1"/>
    <col min="4" max="4" width="25.28515625" customWidth="1"/>
    <col min="5" max="5" width="8.5703125" customWidth="1"/>
    <col min="6" max="6" width="7.7109375" customWidth="1"/>
    <col min="7" max="7" width="8.140625" customWidth="1"/>
    <col min="8" max="8" width="8.28515625" customWidth="1"/>
  </cols>
  <sheetData>
    <row r="1" spans="1:8">
      <c r="A1" s="1338" t="str">
        <f>начало!A10</f>
        <v xml:space="preserve">Отчетна единица: </v>
      </c>
      <c r="B1" s="809"/>
      <c r="C1" s="647" t="str">
        <f>начало!$D$10</f>
        <v>"Б Н К" ЕООД</v>
      </c>
      <c r="D1" s="498"/>
      <c r="E1" s="500"/>
      <c r="F1" s="500"/>
      <c r="G1" s="500"/>
      <c r="H1" s="500"/>
    </row>
    <row r="2" spans="1:8" ht="12.75" customHeight="1">
      <c r="A2" s="648" t="str">
        <f>начало!A11</f>
        <v xml:space="preserve">Гр. (с.)              </v>
      </c>
      <c r="B2" s="649"/>
      <c r="C2" s="647" t="str">
        <f>начало!$C$11</f>
        <v xml:space="preserve">ПЛЕВЕН </v>
      </c>
      <c r="D2" s="649"/>
      <c r="E2" s="500"/>
      <c r="F2" s="1339" t="str">
        <f>начало!A8</f>
        <v>ЕИК по БУЛСТАТ / ТР</v>
      </c>
      <c r="G2" s="1339"/>
      <c r="H2" s="1339"/>
    </row>
    <row r="3" spans="1:8">
      <c r="A3" s="650" t="str">
        <f>начало!A12</f>
        <v xml:space="preserve">Община:          </v>
      </c>
      <c r="B3" s="651"/>
      <c r="C3" s="652" t="str">
        <f>начало!$C$12</f>
        <v xml:space="preserve">ПЛЕВЕН </v>
      </c>
      <c r="D3" s="649"/>
      <c r="E3" s="500"/>
      <c r="F3" s="1339">
        <f>начало!A9</f>
        <v>131147469</v>
      </c>
      <c r="G3" s="1339"/>
      <c r="H3" s="1339"/>
    </row>
    <row r="4" spans="1:8" ht="13.5" customHeight="1">
      <c r="A4" s="1277" t="s">
        <v>88</v>
      </c>
      <c r="B4" s="1277"/>
      <c r="C4" s="1277"/>
      <c r="D4" s="1277"/>
      <c r="E4" s="1277"/>
      <c r="F4" s="1277"/>
      <c r="G4" s="1277"/>
      <c r="H4" s="1277"/>
    </row>
    <row r="5" spans="1:8">
      <c r="A5" s="188"/>
      <c r="B5" s="1275" t="s">
        <v>87</v>
      </c>
      <c r="C5" s="1275"/>
      <c r="D5" s="1275"/>
      <c r="E5" s="1275"/>
      <c r="F5" s="1276" t="str">
        <f>баланс!$D$7</f>
        <v xml:space="preserve">             I-во полугодие на 2015г.</v>
      </c>
      <c r="G5" s="1276"/>
      <c r="H5" s="187"/>
    </row>
    <row r="6" spans="1:8" ht="13.5" thickBot="1">
      <c r="A6" s="653" t="s">
        <v>49</v>
      </c>
      <c r="B6" s="653"/>
      <c r="C6" s="190"/>
      <c r="D6" s="190"/>
      <c r="E6" s="191"/>
      <c r="F6" s="191"/>
      <c r="G6" s="1332" t="s">
        <v>825</v>
      </c>
      <c r="H6" s="1332"/>
    </row>
    <row r="7" spans="1:8">
      <c r="A7" s="1302" t="s">
        <v>1103</v>
      </c>
      <c r="B7" s="1303"/>
      <c r="C7" s="1303"/>
      <c r="D7" s="1304"/>
      <c r="E7" s="1300" t="s">
        <v>615</v>
      </c>
      <c r="F7" s="1298" t="s">
        <v>1172</v>
      </c>
      <c r="G7" s="1296" t="s">
        <v>564</v>
      </c>
      <c r="H7" s="1297"/>
    </row>
    <row r="8" spans="1:8">
      <c r="A8" s="1305"/>
      <c r="B8" s="1306"/>
      <c r="C8" s="1306"/>
      <c r="D8" s="1307"/>
      <c r="E8" s="1301"/>
      <c r="F8" s="1299"/>
      <c r="G8" s="1333" t="s">
        <v>565</v>
      </c>
      <c r="H8" s="1334" t="s">
        <v>12</v>
      </c>
    </row>
    <row r="9" spans="1:8" ht="9" customHeight="1">
      <c r="A9" s="1305"/>
      <c r="B9" s="1306"/>
      <c r="C9" s="1306"/>
      <c r="D9" s="1307"/>
      <c r="E9" s="1301"/>
      <c r="F9" s="1299"/>
      <c r="G9" s="1333"/>
      <c r="H9" s="1334"/>
    </row>
    <row r="10" spans="1:8" ht="9" customHeight="1">
      <c r="A10" s="1313" t="s">
        <v>827</v>
      </c>
      <c r="B10" s="1314"/>
      <c r="C10" s="1314"/>
      <c r="D10" s="1315"/>
      <c r="E10" s="657" t="s">
        <v>595</v>
      </c>
      <c r="F10" s="658">
        <v>1</v>
      </c>
      <c r="G10" s="656">
        <v>2</v>
      </c>
      <c r="H10" s="659">
        <v>3</v>
      </c>
    </row>
    <row r="11" spans="1:8" ht="9.75" customHeight="1">
      <c r="A11" s="1293" t="s">
        <v>521</v>
      </c>
      <c r="B11" s="1294"/>
      <c r="C11" s="1294"/>
      <c r="D11" s="1295"/>
      <c r="E11" s="660"/>
      <c r="F11" s="661"/>
      <c r="G11" s="662"/>
      <c r="H11" s="663"/>
    </row>
    <row r="12" spans="1:8" ht="10.5" customHeight="1">
      <c r="A12" s="1335" t="s">
        <v>203</v>
      </c>
      <c r="B12" s="1336"/>
      <c r="C12" s="1336"/>
      <c r="D12" s="1337"/>
      <c r="E12" s="664" t="s">
        <v>926</v>
      </c>
      <c r="F12" s="665">
        <f>SUM(F13:F22)</f>
        <v>0</v>
      </c>
      <c r="G12" s="666" t="s">
        <v>331</v>
      </c>
      <c r="H12" s="667" t="s">
        <v>331</v>
      </c>
    </row>
    <row r="13" spans="1:8" ht="9.75" customHeight="1">
      <c r="A13" s="1287" t="s">
        <v>171</v>
      </c>
      <c r="B13" s="1288"/>
      <c r="C13" s="1288"/>
      <c r="D13" s="1289"/>
      <c r="E13" s="668" t="s">
        <v>927</v>
      </c>
      <c r="F13" s="669"/>
      <c r="G13" s="670" t="s">
        <v>331</v>
      </c>
      <c r="H13" s="671" t="s">
        <v>331</v>
      </c>
    </row>
    <row r="14" spans="1:8" ht="9" customHeight="1">
      <c r="A14" s="1287" t="s">
        <v>52</v>
      </c>
      <c r="B14" s="1288"/>
      <c r="C14" s="1288"/>
      <c r="D14" s="1289"/>
      <c r="E14" s="668" t="s">
        <v>928</v>
      </c>
      <c r="F14" s="669"/>
      <c r="G14" s="670" t="s">
        <v>331</v>
      </c>
      <c r="H14" s="671" t="s">
        <v>331</v>
      </c>
    </row>
    <row r="15" spans="1:8" ht="38.25" customHeight="1">
      <c r="A15" s="1284" t="s">
        <v>204</v>
      </c>
      <c r="B15" s="1311"/>
      <c r="C15" s="1311"/>
      <c r="D15" s="1312"/>
      <c r="E15" s="429" t="s">
        <v>929</v>
      </c>
      <c r="F15" s="669"/>
      <c r="G15" s="670" t="s">
        <v>331</v>
      </c>
      <c r="H15" s="671" t="s">
        <v>331</v>
      </c>
    </row>
    <row r="16" spans="1:8" ht="32.25" customHeight="1">
      <c r="A16" s="1316" t="s">
        <v>205</v>
      </c>
      <c r="B16" s="1317"/>
      <c r="C16" s="1317"/>
      <c r="D16" s="1318"/>
      <c r="E16" s="672" t="s">
        <v>930</v>
      </c>
      <c r="F16" s="669"/>
      <c r="G16" s="670" t="s">
        <v>331</v>
      </c>
      <c r="H16" s="671" t="s">
        <v>331</v>
      </c>
    </row>
    <row r="17" spans="1:8">
      <c r="A17" s="1287" t="s">
        <v>1157</v>
      </c>
      <c r="B17" s="1288"/>
      <c r="C17" s="1288"/>
      <c r="D17" s="1289"/>
      <c r="E17" s="668" t="s">
        <v>265</v>
      </c>
      <c r="F17" s="669"/>
      <c r="G17" s="670" t="s">
        <v>331</v>
      </c>
      <c r="H17" s="671" t="s">
        <v>331</v>
      </c>
    </row>
    <row r="18" spans="1:8" ht="21.75" customHeight="1">
      <c r="A18" s="1287" t="s">
        <v>465</v>
      </c>
      <c r="B18" s="1288"/>
      <c r="C18" s="1288"/>
      <c r="D18" s="1289"/>
      <c r="E18" s="668" t="s">
        <v>266</v>
      </c>
      <c r="F18" s="669"/>
      <c r="G18" s="670" t="s">
        <v>331</v>
      </c>
      <c r="H18" s="671" t="s">
        <v>331</v>
      </c>
    </row>
    <row r="19" spans="1:8">
      <c r="A19" s="1287" t="s">
        <v>1010</v>
      </c>
      <c r="B19" s="1288"/>
      <c r="C19" s="1288"/>
      <c r="D19" s="1289"/>
      <c r="E19" s="668" t="s">
        <v>267</v>
      </c>
      <c r="F19" s="669"/>
      <c r="G19" s="670" t="s">
        <v>331</v>
      </c>
      <c r="H19" s="671" t="s">
        <v>331</v>
      </c>
    </row>
    <row r="20" spans="1:8" ht="9.75" customHeight="1">
      <c r="A20" s="1287" t="s">
        <v>466</v>
      </c>
      <c r="B20" s="1288"/>
      <c r="C20" s="1288"/>
      <c r="D20" s="1289"/>
      <c r="E20" s="668" t="s">
        <v>268</v>
      </c>
      <c r="F20" s="669"/>
      <c r="G20" s="670" t="s">
        <v>331</v>
      </c>
      <c r="H20" s="671" t="s">
        <v>331</v>
      </c>
    </row>
    <row r="21" spans="1:8" ht="9.75" customHeight="1">
      <c r="A21" s="1287" t="s">
        <v>467</v>
      </c>
      <c r="B21" s="1288"/>
      <c r="C21" s="1288"/>
      <c r="D21" s="1289"/>
      <c r="E21" s="668" t="s">
        <v>269</v>
      </c>
      <c r="F21" s="669"/>
      <c r="G21" s="670" t="s">
        <v>331</v>
      </c>
      <c r="H21" s="671" t="s">
        <v>331</v>
      </c>
    </row>
    <row r="22" spans="1:8" ht="20.25" customHeight="1">
      <c r="A22" s="1287" t="s">
        <v>468</v>
      </c>
      <c r="B22" s="1288"/>
      <c r="C22" s="1288"/>
      <c r="D22" s="1289"/>
      <c r="E22" s="668" t="s">
        <v>891</v>
      </c>
      <c r="F22" s="669"/>
      <c r="G22" s="670" t="s">
        <v>331</v>
      </c>
      <c r="H22" s="671" t="s">
        <v>331</v>
      </c>
    </row>
    <row r="23" spans="1:8" ht="11.25" customHeight="1">
      <c r="A23" s="1308" t="s">
        <v>626</v>
      </c>
      <c r="B23" s="1309"/>
      <c r="C23" s="1309"/>
      <c r="D23" s="1310"/>
      <c r="E23" s="673" t="s">
        <v>546</v>
      </c>
      <c r="F23" s="665">
        <f>SUM(F24:F30)</f>
        <v>0</v>
      </c>
      <c r="G23" s="665">
        <f>SUM(G24:G30)</f>
        <v>0</v>
      </c>
      <c r="H23" s="674">
        <f>SUM(H24:H30)</f>
        <v>0</v>
      </c>
    </row>
    <row r="24" spans="1:8" ht="10.5" customHeight="1">
      <c r="A24" s="1287" t="s">
        <v>171</v>
      </c>
      <c r="B24" s="1288"/>
      <c r="C24" s="1288"/>
      <c r="D24" s="1289"/>
      <c r="E24" s="668" t="s">
        <v>707</v>
      </c>
      <c r="F24" s="675">
        <f>SUM(G24:H24)</f>
        <v>0</v>
      </c>
      <c r="G24" s="676"/>
      <c r="H24" s="677"/>
    </row>
    <row r="25" spans="1:8" ht="39.75" customHeight="1">
      <c r="A25" s="1284" t="s">
        <v>464</v>
      </c>
      <c r="B25" s="1311"/>
      <c r="C25" s="1311"/>
      <c r="D25" s="1312"/>
      <c r="E25" s="672" t="s">
        <v>708</v>
      </c>
      <c r="F25" s="675">
        <f t="shared" ref="F25:F30" si="0">SUM(G25:H25)</f>
        <v>0</v>
      </c>
      <c r="G25" s="676"/>
      <c r="H25" s="677"/>
    </row>
    <row r="26" spans="1:8" ht="33" customHeight="1">
      <c r="A26" s="1287" t="s">
        <v>463</v>
      </c>
      <c r="B26" s="1288"/>
      <c r="C26" s="1288"/>
      <c r="D26" s="1289"/>
      <c r="E26" s="672" t="s">
        <v>889</v>
      </c>
      <c r="F26" s="675">
        <f t="shared" si="0"/>
        <v>0</v>
      </c>
      <c r="G26" s="676"/>
      <c r="H26" s="677"/>
    </row>
    <row r="27" spans="1:8">
      <c r="A27" s="1287" t="s">
        <v>1010</v>
      </c>
      <c r="B27" s="1288"/>
      <c r="C27" s="1288"/>
      <c r="D27" s="1289"/>
      <c r="E27" s="672" t="s">
        <v>1098</v>
      </c>
      <c r="F27" s="675">
        <f t="shared" si="0"/>
        <v>0</v>
      </c>
      <c r="G27" s="676"/>
      <c r="H27" s="677"/>
    </row>
    <row r="28" spans="1:8">
      <c r="A28" s="1287" t="s">
        <v>467</v>
      </c>
      <c r="B28" s="1288"/>
      <c r="C28" s="1288"/>
      <c r="D28" s="1289"/>
      <c r="E28" s="668" t="s">
        <v>1099</v>
      </c>
      <c r="F28" s="675">
        <f t="shared" si="0"/>
        <v>0</v>
      </c>
      <c r="G28" s="676"/>
      <c r="H28" s="677"/>
    </row>
    <row r="29" spans="1:8" ht="17.25" customHeight="1">
      <c r="A29" s="1287" t="s">
        <v>468</v>
      </c>
      <c r="B29" s="1288"/>
      <c r="C29" s="1288"/>
      <c r="D29" s="1289"/>
      <c r="E29" s="672" t="s">
        <v>1182</v>
      </c>
      <c r="F29" s="675">
        <f t="shared" si="0"/>
        <v>0</v>
      </c>
      <c r="G29" s="676"/>
      <c r="H29" s="677"/>
    </row>
    <row r="30" spans="1:8">
      <c r="A30" s="1319" t="s">
        <v>233</v>
      </c>
      <c r="B30" s="1320"/>
      <c r="C30" s="1320"/>
      <c r="D30" s="1321"/>
      <c r="E30" s="668" t="s">
        <v>1101</v>
      </c>
      <c r="F30" s="675">
        <f t="shared" si="0"/>
        <v>0</v>
      </c>
      <c r="G30" s="676"/>
      <c r="H30" s="677"/>
    </row>
    <row r="31" spans="1:8">
      <c r="A31" s="1308" t="s">
        <v>586</v>
      </c>
      <c r="B31" s="1309"/>
      <c r="C31" s="1309"/>
      <c r="D31" s="1310"/>
      <c r="E31" s="664" t="s">
        <v>685</v>
      </c>
      <c r="F31" s="678">
        <v>5</v>
      </c>
      <c r="G31" s="670" t="s">
        <v>331</v>
      </c>
      <c r="H31" s="671" t="s">
        <v>331</v>
      </c>
    </row>
    <row r="32" spans="1:8" ht="9.75" customHeight="1">
      <c r="A32" s="1308" t="s">
        <v>336</v>
      </c>
      <c r="B32" s="1309"/>
      <c r="C32" s="1309"/>
      <c r="D32" s="1310"/>
      <c r="E32" s="673" t="s">
        <v>230</v>
      </c>
      <c r="F32" s="678"/>
      <c r="G32" s="670" t="s">
        <v>331</v>
      </c>
      <c r="H32" s="671" t="s">
        <v>331</v>
      </c>
    </row>
    <row r="33" spans="1:8" ht="9.75" customHeight="1">
      <c r="A33" s="1308" t="s">
        <v>337</v>
      </c>
      <c r="B33" s="1309"/>
      <c r="C33" s="1309"/>
      <c r="D33" s="1310"/>
      <c r="E33" s="673" t="s">
        <v>749</v>
      </c>
      <c r="F33" s="678"/>
      <c r="G33" s="670" t="s">
        <v>331</v>
      </c>
      <c r="H33" s="671" t="s">
        <v>331</v>
      </c>
    </row>
    <row r="34" spans="1:8" ht="11.25" customHeight="1" thickBot="1">
      <c r="A34" s="1322" t="s">
        <v>338</v>
      </c>
      <c r="B34" s="1323"/>
      <c r="C34" s="1323"/>
      <c r="D34" s="1324"/>
      <c r="E34" s="679" t="s">
        <v>750</v>
      </c>
      <c r="F34" s="680"/>
      <c r="G34" s="681" t="s">
        <v>331</v>
      </c>
      <c r="H34" s="682" t="s">
        <v>331</v>
      </c>
    </row>
    <row r="35" spans="1:8" ht="9.75" customHeight="1">
      <c r="A35" s="1325" t="s">
        <v>944</v>
      </c>
      <c r="B35" s="1326"/>
      <c r="C35" s="1326"/>
      <c r="D35" s="1327"/>
      <c r="E35" s="683" t="s">
        <v>740</v>
      </c>
      <c r="F35" s="684">
        <f>SUM(F36:F44)</f>
        <v>0</v>
      </c>
      <c r="G35" s="684">
        <f>SUM(G36:G44)</f>
        <v>0</v>
      </c>
      <c r="H35" s="685">
        <f>SUM(H36:H44)</f>
        <v>0</v>
      </c>
    </row>
    <row r="36" spans="1:8" ht="10.5" customHeight="1">
      <c r="A36" s="1287" t="s">
        <v>171</v>
      </c>
      <c r="B36" s="1288"/>
      <c r="C36" s="1288"/>
      <c r="D36" s="1289"/>
      <c r="E36" s="668" t="s">
        <v>270</v>
      </c>
      <c r="F36" s="675">
        <f t="shared" ref="F36:F44" si="1">SUM(G36:H36)</f>
        <v>0</v>
      </c>
      <c r="G36" s="676"/>
      <c r="H36" s="677"/>
    </row>
    <row r="37" spans="1:8" ht="10.5" customHeight="1">
      <c r="A37" s="1287" t="s">
        <v>52</v>
      </c>
      <c r="B37" s="1288"/>
      <c r="C37" s="1288"/>
      <c r="D37" s="1289"/>
      <c r="E37" s="668" t="s">
        <v>271</v>
      </c>
      <c r="F37" s="675">
        <f t="shared" si="1"/>
        <v>0</v>
      </c>
      <c r="G37" s="676"/>
      <c r="H37" s="677"/>
    </row>
    <row r="38" spans="1:8" ht="29.25" customHeight="1">
      <c r="A38" s="1284" t="s">
        <v>464</v>
      </c>
      <c r="B38" s="1311"/>
      <c r="C38" s="1311"/>
      <c r="D38" s="1312"/>
      <c r="E38" s="672" t="s">
        <v>272</v>
      </c>
      <c r="F38" s="675">
        <f t="shared" si="1"/>
        <v>0</v>
      </c>
      <c r="G38" s="676"/>
      <c r="H38" s="677"/>
    </row>
    <row r="39" spans="1:8" ht="25.5" customHeight="1">
      <c r="A39" s="1287" t="s">
        <v>463</v>
      </c>
      <c r="B39" s="1288"/>
      <c r="C39" s="1288"/>
      <c r="D39" s="1289"/>
      <c r="E39" s="672" t="s">
        <v>273</v>
      </c>
      <c r="F39" s="675">
        <f t="shared" si="1"/>
        <v>0</v>
      </c>
      <c r="G39" s="676"/>
      <c r="H39" s="677"/>
    </row>
    <row r="40" spans="1:8" ht="9" customHeight="1">
      <c r="A40" s="1287" t="s">
        <v>1157</v>
      </c>
      <c r="B40" s="1288"/>
      <c r="C40" s="1288"/>
      <c r="D40" s="1289"/>
      <c r="E40" s="668" t="s">
        <v>274</v>
      </c>
      <c r="F40" s="675">
        <f t="shared" si="1"/>
        <v>0</v>
      </c>
      <c r="G40" s="676"/>
      <c r="H40" s="677"/>
    </row>
    <row r="41" spans="1:8" ht="11.25" customHeight="1">
      <c r="A41" s="1287" t="s">
        <v>465</v>
      </c>
      <c r="B41" s="1288"/>
      <c r="C41" s="1288"/>
      <c r="D41" s="1289"/>
      <c r="E41" s="672" t="s">
        <v>897</v>
      </c>
      <c r="F41" s="675">
        <f t="shared" si="1"/>
        <v>0</v>
      </c>
      <c r="G41" s="676"/>
      <c r="H41" s="677"/>
    </row>
    <row r="42" spans="1:8">
      <c r="A42" s="1287" t="s">
        <v>18</v>
      </c>
      <c r="B42" s="1288"/>
      <c r="C42" s="1288"/>
      <c r="D42" s="1289"/>
      <c r="E42" s="672" t="s">
        <v>898</v>
      </c>
      <c r="F42" s="675">
        <f t="shared" si="1"/>
        <v>0</v>
      </c>
      <c r="G42" s="676"/>
      <c r="H42" s="677"/>
    </row>
    <row r="43" spans="1:8" ht="10.5" customHeight="1">
      <c r="A43" s="1287" t="s">
        <v>624</v>
      </c>
      <c r="B43" s="1288"/>
      <c r="C43" s="1288"/>
      <c r="D43" s="1289"/>
      <c r="E43" s="668" t="s">
        <v>899</v>
      </c>
      <c r="F43" s="675">
        <f t="shared" si="1"/>
        <v>0</v>
      </c>
      <c r="G43" s="676"/>
      <c r="H43" s="677"/>
    </row>
    <row r="44" spans="1:8" ht="12" customHeight="1">
      <c r="A44" s="1287" t="s">
        <v>234</v>
      </c>
      <c r="B44" s="1288"/>
      <c r="C44" s="1288"/>
      <c r="D44" s="1289"/>
      <c r="E44" s="672" t="s">
        <v>900</v>
      </c>
      <c r="F44" s="675">
        <f t="shared" si="1"/>
        <v>0</v>
      </c>
      <c r="G44" s="676"/>
      <c r="H44" s="677"/>
    </row>
    <row r="45" spans="1:8">
      <c r="A45" s="1308" t="s">
        <v>906</v>
      </c>
      <c r="B45" s="1309"/>
      <c r="C45" s="1309"/>
      <c r="D45" s="1310"/>
      <c r="E45" s="673" t="s">
        <v>901</v>
      </c>
      <c r="F45" s="665">
        <f>SUM(F46:F55)</f>
        <v>55</v>
      </c>
      <c r="G45" s="666" t="s">
        <v>331</v>
      </c>
      <c r="H45" s="667" t="s">
        <v>331</v>
      </c>
    </row>
    <row r="46" spans="1:8">
      <c r="A46" s="1287" t="s">
        <v>415</v>
      </c>
      <c r="B46" s="1288"/>
      <c r="C46" s="1288"/>
      <c r="D46" s="1289"/>
      <c r="E46" s="668" t="s">
        <v>902</v>
      </c>
      <c r="F46" s="669">
        <v>55</v>
      </c>
      <c r="G46" s="670" t="s">
        <v>331</v>
      </c>
      <c r="H46" s="671" t="s">
        <v>331</v>
      </c>
    </row>
    <row r="47" spans="1:8">
      <c r="A47" s="1287" t="s">
        <v>416</v>
      </c>
      <c r="B47" s="1288"/>
      <c r="C47" s="1288"/>
      <c r="D47" s="1289"/>
      <c r="E47" s="668" t="s">
        <v>903</v>
      </c>
      <c r="F47" s="669"/>
      <c r="G47" s="670" t="s">
        <v>331</v>
      </c>
      <c r="H47" s="671" t="s">
        <v>331</v>
      </c>
    </row>
    <row r="48" spans="1:8" ht="27.75" customHeight="1">
      <c r="A48" s="1284" t="s">
        <v>15</v>
      </c>
      <c r="B48" s="1285"/>
      <c r="C48" s="1285"/>
      <c r="D48" s="1286"/>
      <c r="E48" s="672" t="s">
        <v>904</v>
      </c>
      <c r="F48" s="669"/>
      <c r="G48" s="670" t="s">
        <v>331</v>
      </c>
      <c r="H48" s="671" t="s">
        <v>331</v>
      </c>
    </row>
    <row r="49" spans="1:8" ht="24" customHeight="1">
      <c r="A49" s="1287" t="s">
        <v>16</v>
      </c>
      <c r="B49" s="1288"/>
      <c r="C49" s="1288"/>
      <c r="D49" s="1289"/>
      <c r="E49" s="672" t="s">
        <v>905</v>
      </c>
      <c r="F49" s="669"/>
      <c r="G49" s="670" t="s">
        <v>331</v>
      </c>
      <c r="H49" s="671" t="s">
        <v>331</v>
      </c>
    </row>
    <row r="50" spans="1:8">
      <c r="A50" s="1287" t="s">
        <v>1158</v>
      </c>
      <c r="B50" s="1288"/>
      <c r="C50" s="1288"/>
      <c r="D50" s="1289"/>
      <c r="E50" s="672" t="s">
        <v>618</v>
      </c>
      <c r="F50" s="669"/>
      <c r="G50" s="670" t="s">
        <v>331</v>
      </c>
      <c r="H50" s="671" t="s">
        <v>331</v>
      </c>
    </row>
    <row r="51" spans="1:8" ht="14.25" customHeight="1">
      <c r="A51" s="1287" t="s">
        <v>1159</v>
      </c>
      <c r="B51" s="1288"/>
      <c r="C51" s="1288"/>
      <c r="D51" s="1289"/>
      <c r="E51" s="672" t="s">
        <v>619</v>
      </c>
      <c r="F51" s="669"/>
      <c r="G51" s="670" t="s">
        <v>331</v>
      </c>
      <c r="H51" s="671" t="s">
        <v>331</v>
      </c>
    </row>
    <row r="52" spans="1:8">
      <c r="A52" s="1287" t="s">
        <v>18</v>
      </c>
      <c r="B52" s="1288"/>
      <c r="C52" s="1288"/>
      <c r="D52" s="1289"/>
      <c r="E52" s="672" t="s">
        <v>620</v>
      </c>
      <c r="F52" s="669"/>
      <c r="G52" s="670" t="s">
        <v>331</v>
      </c>
      <c r="H52" s="671" t="s">
        <v>331</v>
      </c>
    </row>
    <row r="53" spans="1:8">
      <c r="A53" s="1287" t="s">
        <v>624</v>
      </c>
      <c r="B53" s="1288"/>
      <c r="C53" s="1288"/>
      <c r="D53" s="1289"/>
      <c r="E53" s="672" t="s">
        <v>621</v>
      </c>
      <c r="F53" s="669"/>
      <c r="G53" s="670" t="s">
        <v>331</v>
      </c>
      <c r="H53" s="671" t="s">
        <v>331</v>
      </c>
    </row>
    <row r="54" spans="1:8">
      <c r="A54" s="1287" t="s">
        <v>625</v>
      </c>
      <c r="B54" s="1288"/>
      <c r="C54" s="1288"/>
      <c r="D54" s="1289"/>
      <c r="E54" s="672" t="s">
        <v>622</v>
      </c>
      <c r="F54" s="669"/>
      <c r="G54" s="670" t="s">
        <v>331</v>
      </c>
      <c r="H54" s="671" t="s">
        <v>331</v>
      </c>
    </row>
    <row r="55" spans="1:8" ht="12" customHeight="1">
      <c r="A55" s="1287" t="s">
        <v>19</v>
      </c>
      <c r="B55" s="1288"/>
      <c r="C55" s="1288"/>
      <c r="D55" s="1289"/>
      <c r="E55" s="672" t="s">
        <v>623</v>
      </c>
      <c r="F55" s="669"/>
      <c r="G55" s="670" t="s">
        <v>331</v>
      </c>
      <c r="H55" s="671" t="s">
        <v>331</v>
      </c>
    </row>
    <row r="56" spans="1:8" ht="13.5" thickBot="1">
      <c r="A56" s="1281" t="s">
        <v>878</v>
      </c>
      <c r="B56" s="1282"/>
      <c r="C56" s="1282"/>
      <c r="D56" s="1283"/>
      <c r="E56" s="686" t="s">
        <v>156</v>
      </c>
      <c r="F56" s="687">
        <f>F45+F35+SUM(F31:F34)+F23+F12</f>
        <v>60</v>
      </c>
      <c r="G56" s="688" t="s">
        <v>331</v>
      </c>
      <c r="H56" s="689" t="s">
        <v>331</v>
      </c>
    </row>
    <row r="57" spans="1:8">
      <c r="A57" s="690"/>
      <c r="B57" s="690"/>
      <c r="C57" s="690"/>
      <c r="D57" s="690"/>
      <c r="E57" s="691"/>
      <c r="F57" s="692"/>
      <c r="G57" s="693"/>
      <c r="H57" s="693"/>
    </row>
    <row r="58" spans="1:8">
      <c r="A58" s="690"/>
      <c r="B58" s="690"/>
      <c r="C58" s="690"/>
      <c r="D58" s="690"/>
      <c r="E58" s="691"/>
      <c r="F58" s="692"/>
      <c r="G58" s="693"/>
      <c r="H58" s="693"/>
    </row>
    <row r="59" spans="1:8">
      <c r="A59" s="690"/>
      <c r="B59" s="690"/>
      <c r="C59" s="690"/>
      <c r="D59" s="690"/>
      <c r="E59" s="691"/>
      <c r="F59" s="692"/>
      <c r="G59" s="693"/>
      <c r="H59" s="693"/>
    </row>
    <row r="60" spans="1:8">
      <c r="A60" s="690"/>
      <c r="B60" s="690"/>
      <c r="C60" s="690"/>
      <c r="D60" s="690"/>
      <c r="E60" s="691"/>
      <c r="F60" s="692"/>
      <c r="G60" s="693"/>
      <c r="H60" s="693"/>
    </row>
    <row r="61" spans="1:8" ht="12.75" customHeight="1" thickBot="1">
      <c r="A61" s="694" t="s">
        <v>741</v>
      </c>
      <c r="B61" s="694"/>
      <c r="C61" s="694"/>
      <c r="D61" s="694"/>
      <c r="E61" s="500"/>
      <c r="F61" s="500"/>
      <c r="G61" s="500"/>
      <c r="H61" s="654" t="s">
        <v>825</v>
      </c>
    </row>
    <row r="62" spans="1:8" ht="19.5" customHeight="1">
      <c r="A62" s="1302" t="s">
        <v>1103</v>
      </c>
      <c r="B62" s="1303"/>
      <c r="C62" s="1303"/>
      <c r="D62" s="1304"/>
      <c r="E62" s="1300" t="s">
        <v>615</v>
      </c>
      <c r="F62" s="1298" t="s">
        <v>406</v>
      </c>
      <c r="G62" s="1296" t="s">
        <v>407</v>
      </c>
      <c r="H62" s="1297"/>
    </row>
    <row r="63" spans="1:8" ht="30" customHeight="1">
      <c r="A63" s="1305"/>
      <c r="B63" s="1306"/>
      <c r="C63" s="1306"/>
      <c r="D63" s="1307"/>
      <c r="E63" s="1301"/>
      <c r="F63" s="1299"/>
      <c r="G63" s="507" t="s">
        <v>565</v>
      </c>
      <c r="H63" s="655" t="s">
        <v>12</v>
      </c>
    </row>
    <row r="64" spans="1:8">
      <c r="A64" s="1313" t="s">
        <v>827</v>
      </c>
      <c r="B64" s="1314"/>
      <c r="C64" s="1314"/>
      <c r="D64" s="1315"/>
      <c r="E64" s="657" t="s">
        <v>595</v>
      </c>
      <c r="F64" s="658">
        <v>1</v>
      </c>
      <c r="G64" s="656">
        <v>2</v>
      </c>
      <c r="H64" s="659">
        <v>3</v>
      </c>
    </row>
    <row r="65" spans="1:8">
      <c r="A65" s="1293" t="s">
        <v>907</v>
      </c>
      <c r="B65" s="1294"/>
      <c r="C65" s="1294"/>
      <c r="D65" s="1295"/>
      <c r="E65" s="660"/>
      <c r="F65" s="695"/>
      <c r="G65" s="696"/>
      <c r="H65" s="697"/>
    </row>
    <row r="66" spans="1:8" ht="23.25" customHeight="1">
      <c r="A66" s="1293" t="s">
        <v>1160</v>
      </c>
      <c r="B66" s="1285"/>
      <c r="C66" s="1285"/>
      <c r="D66" s="1286"/>
      <c r="E66" s="664" t="s">
        <v>946</v>
      </c>
      <c r="F66" s="665">
        <f>SUM(F67:F76)</f>
        <v>1</v>
      </c>
      <c r="G66" s="666" t="s">
        <v>331</v>
      </c>
      <c r="H66" s="667" t="s">
        <v>331</v>
      </c>
    </row>
    <row r="67" spans="1:8">
      <c r="A67" s="1290" t="s">
        <v>415</v>
      </c>
      <c r="B67" s="1291"/>
      <c r="C67" s="1291"/>
      <c r="D67" s="1292"/>
      <c r="E67" s="668" t="s">
        <v>202</v>
      </c>
      <c r="F67" s="698">
        <f>баланс!$F$163</f>
        <v>1</v>
      </c>
      <c r="G67" s="670" t="s">
        <v>331</v>
      </c>
      <c r="H67" s="671" t="s">
        <v>331</v>
      </c>
    </row>
    <row r="68" spans="1:8">
      <c r="A68" s="1290" t="s">
        <v>416</v>
      </c>
      <c r="B68" s="1291"/>
      <c r="C68" s="1291"/>
      <c r="D68" s="1292"/>
      <c r="E68" s="668" t="s">
        <v>354</v>
      </c>
      <c r="F68" s="699"/>
      <c r="G68" s="670" t="s">
        <v>331</v>
      </c>
      <c r="H68" s="671" t="s">
        <v>331</v>
      </c>
    </row>
    <row r="69" spans="1:8" ht="50.25" customHeight="1">
      <c r="A69" s="1284" t="s">
        <v>15</v>
      </c>
      <c r="B69" s="1285"/>
      <c r="C69" s="1285"/>
      <c r="D69" s="1286"/>
      <c r="E69" s="672" t="s">
        <v>169</v>
      </c>
      <c r="F69" s="699"/>
      <c r="G69" s="670" t="s">
        <v>331</v>
      </c>
      <c r="H69" s="671" t="s">
        <v>331</v>
      </c>
    </row>
    <row r="70" spans="1:8" ht="36" customHeight="1">
      <c r="A70" s="1287" t="s">
        <v>16</v>
      </c>
      <c r="B70" s="1288"/>
      <c r="C70" s="1288"/>
      <c r="D70" s="1289"/>
      <c r="E70" s="429" t="s">
        <v>664</v>
      </c>
      <c r="F70" s="699"/>
      <c r="G70" s="670" t="s">
        <v>331</v>
      </c>
      <c r="H70" s="671" t="s">
        <v>331</v>
      </c>
    </row>
    <row r="71" spans="1:8">
      <c r="A71" s="1290" t="s">
        <v>650</v>
      </c>
      <c r="B71" s="1291"/>
      <c r="C71" s="1291"/>
      <c r="D71" s="1292"/>
      <c r="E71" s="668" t="s">
        <v>665</v>
      </c>
      <c r="F71" s="699"/>
      <c r="G71" s="670" t="s">
        <v>331</v>
      </c>
      <c r="H71" s="671" t="s">
        <v>331</v>
      </c>
    </row>
    <row r="72" spans="1:8" ht="22.5" customHeight="1">
      <c r="A72" s="1287" t="s">
        <v>17</v>
      </c>
      <c r="B72" s="1288"/>
      <c r="C72" s="1288"/>
      <c r="D72" s="1289"/>
      <c r="E72" s="672" t="s">
        <v>1191</v>
      </c>
      <c r="F72" s="699"/>
      <c r="G72" s="670" t="s">
        <v>331</v>
      </c>
      <c r="H72" s="671" t="s">
        <v>331</v>
      </c>
    </row>
    <row r="73" spans="1:8">
      <c r="A73" s="1287" t="s">
        <v>18</v>
      </c>
      <c r="B73" s="1288"/>
      <c r="C73" s="1288"/>
      <c r="D73" s="1289"/>
      <c r="E73" s="672" t="s">
        <v>335</v>
      </c>
      <c r="F73" s="699"/>
      <c r="G73" s="670" t="s">
        <v>331</v>
      </c>
      <c r="H73" s="671" t="s">
        <v>331</v>
      </c>
    </row>
    <row r="74" spans="1:8">
      <c r="A74" s="1290" t="s">
        <v>624</v>
      </c>
      <c r="B74" s="1291"/>
      <c r="C74" s="1291"/>
      <c r="D74" s="1292"/>
      <c r="E74" s="668" t="s">
        <v>275</v>
      </c>
      <c r="F74" s="699"/>
      <c r="G74" s="670" t="s">
        <v>331</v>
      </c>
      <c r="H74" s="671" t="s">
        <v>331</v>
      </c>
    </row>
    <row r="75" spans="1:8">
      <c r="A75" s="1290" t="s">
        <v>625</v>
      </c>
      <c r="B75" s="1291"/>
      <c r="C75" s="1291"/>
      <c r="D75" s="1292"/>
      <c r="E75" s="668" t="s">
        <v>276</v>
      </c>
      <c r="F75" s="699"/>
      <c r="G75" s="670" t="s">
        <v>331</v>
      </c>
      <c r="H75" s="671" t="s">
        <v>331</v>
      </c>
    </row>
    <row r="76" spans="1:8" ht="23.25" customHeight="1">
      <c r="A76" s="1287" t="s">
        <v>19</v>
      </c>
      <c r="B76" s="1288"/>
      <c r="C76" s="1288"/>
      <c r="D76" s="1289"/>
      <c r="E76" s="672" t="s">
        <v>277</v>
      </c>
      <c r="F76" s="699"/>
      <c r="G76" s="670" t="s">
        <v>331</v>
      </c>
      <c r="H76" s="671" t="s">
        <v>331</v>
      </c>
    </row>
    <row r="77" spans="1:8">
      <c r="A77" s="1293" t="s">
        <v>210</v>
      </c>
      <c r="B77" s="1294"/>
      <c r="C77" s="1294"/>
      <c r="D77" s="1295"/>
      <c r="E77" s="673" t="s">
        <v>844</v>
      </c>
      <c r="F77" s="675">
        <f t="shared" ref="F77:F94" si="2">SUM(G77:H77)</f>
        <v>0</v>
      </c>
      <c r="G77" s="700"/>
      <c r="H77" s="701"/>
    </row>
    <row r="78" spans="1:8">
      <c r="A78" s="1293" t="s">
        <v>94</v>
      </c>
      <c r="B78" s="1294"/>
      <c r="C78" s="1294"/>
      <c r="D78" s="1295"/>
      <c r="E78" s="673" t="s">
        <v>157</v>
      </c>
      <c r="F78" s="665">
        <f>SUM(F79:F83)</f>
        <v>0</v>
      </c>
      <c r="G78" s="665">
        <f>SUM(G79:G83)</f>
        <v>0</v>
      </c>
      <c r="H78" s="674">
        <f>SUM(H79:H83)</f>
        <v>0</v>
      </c>
    </row>
    <row r="79" spans="1:8">
      <c r="A79" s="1290" t="s">
        <v>416</v>
      </c>
      <c r="B79" s="1291"/>
      <c r="C79" s="1291"/>
      <c r="D79" s="1292"/>
      <c r="E79" s="668" t="s">
        <v>1111</v>
      </c>
      <c r="F79" s="675">
        <f t="shared" si="2"/>
        <v>0</v>
      </c>
      <c r="G79" s="676"/>
      <c r="H79" s="677"/>
    </row>
    <row r="80" spans="1:8" ht="46.5" customHeight="1">
      <c r="A80" s="1284" t="s">
        <v>15</v>
      </c>
      <c r="B80" s="1285"/>
      <c r="C80" s="1285"/>
      <c r="D80" s="1286"/>
      <c r="E80" s="672" t="s">
        <v>940</v>
      </c>
      <c r="F80" s="675">
        <f t="shared" si="2"/>
        <v>0</v>
      </c>
      <c r="G80" s="676"/>
      <c r="H80" s="677"/>
    </row>
    <row r="81" spans="1:8">
      <c r="A81" s="1290" t="s">
        <v>650</v>
      </c>
      <c r="B81" s="1291"/>
      <c r="C81" s="1291"/>
      <c r="D81" s="1292"/>
      <c r="E81" s="668" t="s">
        <v>941</v>
      </c>
      <c r="F81" s="675">
        <f t="shared" si="2"/>
        <v>0</v>
      </c>
      <c r="G81" s="702"/>
      <c r="H81" s="703"/>
    </row>
    <row r="82" spans="1:8" ht="27" customHeight="1">
      <c r="A82" s="1287" t="s">
        <v>19</v>
      </c>
      <c r="B82" s="1288"/>
      <c r="C82" s="1288"/>
      <c r="D82" s="1289"/>
      <c r="E82" s="672" t="s">
        <v>942</v>
      </c>
      <c r="F82" s="675">
        <f t="shared" si="2"/>
        <v>0</v>
      </c>
      <c r="G82" s="676"/>
      <c r="H82" s="677"/>
    </row>
    <row r="83" spans="1:8">
      <c r="A83" s="1293" t="s">
        <v>339</v>
      </c>
      <c r="B83" s="1294"/>
      <c r="C83" s="1294"/>
      <c r="D83" s="1295"/>
      <c r="E83" s="673" t="s">
        <v>647</v>
      </c>
      <c r="F83" s="675">
        <f t="shared" si="2"/>
        <v>0</v>
      </c>
      <c r="G83" s="700"/>
      <c r="H83" s="701"/>
    </row>
    <row r="84" spans="1:8">
      <c r="A84" s="1293" t="s">
        <v>340</v>
      </c>
      <c r="B84" s="1294"/>
      <c r="C84" s="1294"/>
      <c r="D84" s="1295"/>
      <c r="E84" s="673" t="s">
        <v>13</v>
      </c>
      <c r="F84" s="665">
        <f>SUM(F85:F90)</f>
        <v>0</v>
      </c>
      <c r="G84" s="665">
        <f>SUM(G85:G90)</f>
        <v>0</v>
      </c>
      <c r="H84" s="674">
        <f>SUM(H85:H90)</f>
        <v>0</v>
      </c>
    </row>
    <row r="85" spans="1:8">
      <c r="A85" s="1290" t="s">
        <v>415</v>
      </c>
      <c r="B85" s="1291"/>
      <c r="C85" s="1291"/>
      <c r="D85" s="1292"/>
      <c r="E85" s="668" t="s">
        <v>14</v>
      </c>
      <c r="F85" s="675">
        <f t="shared" si="2"/>
        <v>0</v>
      </c>
      <c r="G85" s="702"/>
      <c r="H85" s="703"/>
    </row>
    <row r="86" spans="1:8" ht="48.75" customHeight="1">
      <c r="A86" s="1284" t="s">
        <v>15</v>
      </c>
      <c r="B86" s="1285"/>
      <c r="C86" s="1285"/>
      <c r="D86" s="1286"/>
      <c r="E86" s="672" t="s">
        <v>237</v>
      </c>
      <c r="F86" s="675">
        <f t="shared" si="2"/>
        <v>0</v>
      </c>
      <c r="G86" s="676"/>
      <c r="H86" s="677"/>
    </row>
    <row r="87" spans="1:8">
      <c r="A87" s="1290" t="s">
        <v>624</v>
      </c>
      <c r="B87" s="1291"/>
      <c r="C87" s="1291"/>
      <c r="D87" s="1292"/>
      <c r="E87" s="668" t="s">
        <v>158</v>
      </c>
      <c r="F87" s="675">
        <f t="shared" si="2"/>
        <v>0</v>
      </c>
      <c r="G87" s="702"/>
      <c r="H87" s="703"/>
    </row>
    <row r="88" spans="1:8">
      <c r="A88" s="1290" t="s">
        <v>625</v>
      </c>
      <c r="B88" s="1291"/>
      <c r="C88" s="1291"/>
      <c r="D88" s="1292"/>
      <c r="E88" s="668" t="s">
        <v>159</v>
      </c>
      <c r="F88" s="675">
        <f t="shared" si="2"/>
        <v>0</v>
      </c>
      <c r="G88" s="676"/>
      <c r="H88" s="677"/>
    </row>
    <row r="89" spans="1:8" ht="24" customHeight="1">
      <c r="A89" s="1287" t="s">
        <v>19</v>
      </c>
      <c r="B89" s="1288"/>
      <c r="C89" s="1288"/>
      <c r="D89" s="1289"/>
      <c r="E89" s="668" t="s">
        <v>160</v>
      </c>
      <c r="F89" s="675">
        <f t="shared" si="2"/>
        <v>0</v>
      </c>
      <c r="G89" s="676"/>
      <c r="H89" s="677"/>
    </row>
    <row r="90" spans="1:8">
      <c r="A90" s="1344" t="s">
        <v>414</v>
      </c>
      <c r="B90" s="1345"/>
      <c r="C90" s="1345"/>
      <c r="D90" s="1346"/>
      <c r="E90" s="668" t="s">
        <v>161</v>
      </c>
      <c r="F90" s="675">
        <f t="shared" si="2"/>
        <v>0</v>
      </c>
      <c r="G90" s="676"/>
      <c r="H90" s="677"/>
    </row>
    <row r="91" spans="1:8">
      <c r="A91" s="1293" t="s">
        <v>332</v>
      </c>
      <c r="B91" s="1294"/>
      <c r="C91" s="1294"/>
      <c r="D91" s="1295"/>
      <c r="E91" s="673" t="s">
        <v>162</v>
      </c>
      <c r="F91" s="665">
        <f>SUM(F92:F94)</f>
        <v>0</v>
      </c>
      <c r="G91" s="665">
        <f>SUM(G92:G94)</f>
        <v>0</v>
      </c>
      <c r="H91" s="674">
        <f>SUM(H92:H94)</f>
        <v>0</v>
      </c>
    </row>
    <row r="92" spans="1:8">
      <c r="A92" s="1290" t="s">
        <v>415</v>
      </c>
      <c r="B92" s="1291"/>
      <c r="C92" s="1291"/>
      <c r="D92" s="1292"/>
      <c r="E92" s="668" t="s">
        <v>163</v>
      </c>
      <c r="F92" s="675">
        <f t="shared" si="2"/>
        <v>0</v>
      </c>
      <c r="G92" s="702"/>
      <c r="H92" s="703"/>
    </row>
    <row r="93" spans="1:8" ht="46.5" customHeight="1">
      <c r="A93" s="1284" t="s">
        <v>15</v>
      </c>
      <c r="B93" s="1285"/>
      <c r="C93" s="1285"/>
      <c r="D93" s="1286"/>
      <c r="E93" s="672" t="s">
        <v>164</v>
      </c>
      <c r="F93" s="675">
        <f t="shared" si="2"/>
        <v>0</v>
      </c>
      <c r="G93" s="676"/>
      <c r="H93" s="677"/>
    </row>
    <row r="94" spans="1:8" ht="37.5" customHeight="1" thickBot="1">
      <c r="A94" s="1341" t="s">
        <v>16</v>
      </c>
      <c r="B94" s="1342"/>
      <c r="C94" s="1342"/>
      <c r="D94" s="1343"/>
      <c r="E94" s="704" t="s">
        <v>165</v>
      </c>
      <c r="F94" s="705">
        <f t="shared" si="2"/>
        <v>0</v>
      </c>
      <c r="G94" s="706"/>
      <c r="H94" s="707"/>
    </row>
    <row r="95" spans="1:8" s="315" customFormat="1">
      <c r="A95" s="708"/>
      <c r="B95" s="708"/>
      <c r="C95" s="708"/>
      <c r="D95" s="708"/>
      <c r="E95" s="709"/>
      <c r="F95" s="710"/>
      <c r="G95" s="711"/>
      <c r="H95" s="711"/>
    </row>
    <row r="96" spans="1:8" s="315" customFormat="1" hidden="1">
      <c r="A96" s="708"/>
      <c r="B96" s="708"/>
      <c r="C96" s="708"/>
      <c r="D96" s="708"/>
      <c r="E96" s="709"/>
      <c r="F96" s="710"/>
      <c r="G96" s="711"/>
      <c r="H96" s="711"/>
    </row>
    <row r="97" spans="1:8" s="315" customFormat="1" hidden="1">
      <c r="A97" s="708"/>
      <c r="B97" s="708"/>
      <c r="C97" s="708"/>
      <c r="D97" s="708"/>
      <c r="E97" s="709"/>
      <c r="F97" s="710"/>
      <c r="G97" s="711"/>
      <c r="H97" s="711"/>
    </row>
    <row r="98" spans="1:8" s="315" customFormat="1" hidden="1">
      <c r="A98" s="708"/>
      <c r="B98" s="708"/>
      <c r="C98" s="708"/>
      <c r="D98" s="708"/>
      <c r="E98" s="709"/>
      <c r="F98" s="710"/>
      <c r="G98" s="711"/>
      <c r="H98" s="711"/>
    </row>
    <row r="99" spans="1:8" s="315" customFormat="1" hidden="1">
      <c r="A99" s="708"/>
      <c r="B99" s="708"/>
      <c r="C99" s="708"/>
      <c r="D99" s="708"/>
      <c r="E99" s="709"/>
      <c r="F99" s="710"/>
      <c r="G99" s="711"/>
      <c r="H99" s="711"/>
    </row>
    <row r="100" spans="1:8" s="315" customFormat="1" hidden="1">
      <c r="A100" s="708"/>
      <c r="B100" s="708"/>
      <c r="C100" s="708"/>
      <c r="D100" s="708"/>
      <c r="E100" s="709"/>
      <c r="F100" s="710"/>
      <c r="G100" s="711"/>
      <c r="H100" s="711"/>
    </row>
    <row r="101" spans="1:8" s="315" customFormat="1" hidden="1">
      <c r="A101" s="708"/>
      <c r="B101" s="708"/>
      <c r="C101" s="708"/>
      <c r="D101" s="708"/>
      <c r="E101" s="709"/>
      <c r="F101" s="710"/>
      <c r="G101" s="711"/>
      <c r="H101" s="711"/>
    </row>
    <row r="102" spans="1:8" s="315" customFormat="1" hidden="1">
      <c r="A102" s="708"/>
      <c r="B102" s="708"/>
      <c r="C102" s="708"/>
      <c r="D102" s="708"/>
      <c r="E102" s="709"/>
      <c r="F102" s="710"/>
      <c r="G102" s="711"/>
      <c r="H102" s="711"/>
    </row>
    <row r="103" spans="1:8" s="315" customFormat="1" hidden="1">
      <c r="A103" s="708"/>
      <c r="B103" s="708"/>
      <c r="C103" s="708"/>
      <c r="D103" s="708"/>
      <c r="E103" s="709"/>
      <c r="F103" s="710"/>
      <c r="G103" s="711"/>
      <c r="H103" s="711"/>
    </row>
    <row r="104" spans="1:8" s="315" customFormat="1" hidden="1">
      <c r="A104" s="708"/>
      <c r="B104" s="708"/>
      <c r="C104" s="708"/>
      <c r="D104" s="708"/>
      <c r="E104" s="709"/>
      <c r="F104" s="710"/>
      <c r="G104" s="711"/>
      <c r="H104" s="711"/>
    </row>
    <row r="105" spans="1:8" s="315" customFormat="1" hidden="1">
      <c r="A105" s="708"/>
      <c r="B105" s="708"/>
      <c r="C105" s="708"/>
      <c r="D105" s="708"/>
      <c r="E105" s="709"/>
      <c r="F105" s="710"/>
      <c r="G105" s="711"/>
      <c r="H105" s="711"/>
    </row>
    <row r="106" spans="1:8" s="315" customFormat="1" hidden="1">
      <c r="A106" s="708"/>
      <c r="B106" s="708"/>
      <c r="C106" s="708"/>
      <c r="D106" s="708"/>
      <c r="E106" s="709"/>
      <c r="F106" s="710"/>
      <c r="G106" s="711"/>
      <c r="H106" s="711"/>
    </row>
    <row r="107" spans="1:8" s="315" customFormat="1" hidden="1">
      <c r="A107" s="708"/>
      <c r="B107" s="708"/>
      <c r="C107" s="708"/>
      <c r="D107" s="708"/>
      <c r="E107" s="709"/>
      <c r="F107" s="710"/>
      <c r="G107" s="711"/>
      <c r="H107" s="711"/>
    </row>
    <row r="108" spans="1:8" s="315" customFormat="1" hidden="1">
      <c r="A108" s="708"/>
      <c r="B108" s="708"/>
      <c r="C108" s="708"/>
      <c r="D108" s="708"/>
      <c r="E108" s="709"/>
      <c r="F108" s="710"/>
      <c r="G108" s="711"/>
      <c r="H108" s="711"/>
    </row>
    <row r="109" spans="1:8" s="315" customFormat="1" hidden="1">
      <c r="A109" s="708"/>
      <c r="B109" s="708"/>
      <c r="C109" s="708"/>
      <c r="D109" s="708"/>
      <c r="E109" s="709"/>
      <c r="F109" s="710"/>
      <c r="G109" s="711"/>
      <c r="H109" s="711"/>
    </row>
    <row r="110" spans="1:8" s="315" customFormat="1" hidden="1">
      <c r="A110" s="708"/>
      <c r="B110" s="708"/>
      <c r="C110" s="708"/>
      <c r="D110" s="708"/>
      <c r="E110" s="709"/>
      <c r="F110" s="710"/>
      <c r="G110" s="711"/>
      <c r="H110" s="711"/>
    </row>
    <row r="111" spans="1:8" s="315" customFormat="1" hidden="1">
      <c r="A111" s="708"/>
      <c r="B111" s="708"/>
      <c r="C111" s="708"/>
      <c r="D111" s="708"/>
      <c r="E111" s="709"/>
      <c r="F111" s="710"/>
      <c r="G111" s="711"/>
      <c r="H111" s="711"/>
    </row>
    <row r="112" spans="1:8" s="315" customFormat="1" hidden="1">
      <c r="A112" s="708"/>
      <c r="B112" s="708"/>
      <c r="C112" s="708"/>
      <c r="D112" s="708"/>
      <c r="E112" s="709"/>
      <c r="F112" s="710"/>
      <c r="G112" s="711"/>
      <c r="H112" s="711"/>
    </row>
    <row r="113" spans="1:8" s="315" customFormat="1">
      <c r="A113" s="708"/>
      <c r="B113" s="708"/>
      <c r="C113" s="708"/>
      <c r="D113" s="708"/>
      <c r="E113" s="709"/>
      <c r="F113" s="710"/>
      <c r="G113" s="711"/>
      <c r="H113" s="711"/>
    </row>
    <row r="114" spans="1:8" s="315" customFormat="1">
      <c r="A114" s="708"/>
      <c r="B114" s="708"/>
      <c r="C114" s="708"/>
      <c r="D114" s="708"/>
      <c r="E114" s="709"/>
      <c r="F114" s="710"/>
      <c r="G114" s="711"/>
      <c r="H114" s="711"/>
    </row>
    <row r="115" spans="1:8" s="315" customFormat="1">
      <c r="A115" s="708"/>
      <c r="B115" s="708"/>
      <c r="C115" s="708"/>
      <c r="D115" s="708"/>
      <c r="E115" s="709"/>
      <c r="F115" s="710"/>
      <c r="G115" s="711"/>
      <c r="H115" s="711"/>
    </row>
    <row r="116" spans="1:8" s="315" customFormat="1">
      <c r="A116" s="708"/>
      <c r="B116" s="708"/>
      <c r="C116" s="708"/>
      <c r="D116" s="708"/>
      <c r="E116" s="709"/>
      <c r="F116" s="710"/>
      <c r="G116" s="711"/>
      <c r="H116" s="711"/>
    </row>
    <row r="117" spans="1:8" s="315" customFormat="1">
      <c r="A117" s="708"/>
      <c r="B117" s="708"/>
      <c r="C117" s="708"/>
      <c r="D117" s="708"/>
      <c r="E117" s="709"/>
      <c r="F117" s="710"/>
      <c r="G117" s="711"/>
      <c r="H117" s="711"/>
    </row>
    <row r="118" spans="1:8" s="315" customFormat="1">
      <c r="A118" s="708"/>
      <c r="B118" s="708"/>
      <c r="C118" s="708"/>
      <c r="D118" s="708"/>
      <c r="E118" s="709"/>
      <c r="F118" s="710"/>
      <c r="G118" s="711"/>
      <c r="H118" s="711"/>
    </row>
    <row r="119" spans="1:8" s="315" customFormat="1">
      <c r="A119" s="708"/>
      <c r="B119" s="708"/>
      <c r="C119" s="708"/>
      <c r="D119" s="708"/>
      <c r="E119" s="709"/>
      <c r="F119" s="710"/>
      <c r="G119" s="711"/>
      <c r="H119" s="711"/>
    </row>
    <row r="120" spans="1:8" s="315" customFormat="1" ht="13.5" thickBot="1">
      <c r="A120" s="694" t="s">
        <v>741</v>
      </c>
      <c r="B120" s="708"/>
      <c r="C120" s="708"/>
      <c r="D120" s="708"/>
      <c r="E120" s="709"/>
      <c r="F120" s="710"/>
      <c r="G120" s="711"/>
      <c r="H120" s="711"/>
    </row>
    <row r="121" spans="1:8">
      <c r="A121" s="1347" t="s">
        <v>333</v>
      </c>
      <c r="B121" s="1348"/>
      <c r="C121" s="1348"/>
      <c r="D121" s="1349"/>
      <c r="E121" s="712" t="s">
        <v>166</v>
      </c>
      <c r="F121" s="713">
        <f>баланс!$F$196</f>
        <v>5</v>
      </c>
      <c r="G121" s="714" t="s">
        <v>331</v>
      </c>
      <c r="H121" s="715" t="s">
        <v>331</v>
      </c>
    </row>
    <row r="122" spans="1:8">
      <c r="A122" s="1293" t="s">
        <v>334</v>
      </c>
      <c r="B122" s="1294"/>
      <c r="C122" s="1294"/>
      <c r="D122" s="1295"/>
      <c r="E122" s="716" t="s">
        <v>167</v>
      </c>
      <c r="F122" s="717"/>
      <c r="G122" s="666" t="s">
        <v>331</v>
      </c>
      <c r="H122" s="667" t="s">
        <v>331</v>
      </c>
    </row>
    <row r="123" spans="1:8">
      <c r="A123" s="1293" t="s">
        <v>1161</v>
      </c>
      <c r="B123" s="1294"/>
      <c r="C123" s="1294"/>
      <c r="D123" s="1295"/>
      <c r="E123" s="716" t="s">
        <v>519</v>
      </c>
      <c r="F123" s="717"/>
      <c r="G123" s="666" t="s">
        <v>331</v>
      </c>
      <c r="H123" s="667" t="s">
        <v>331</v>
      </c>
    </row>
    <row r="124" spans="1:8">
      <c r="A124" s="1293" t="s">
        <v>469</v>
      </c>
      <c r="B124" s="1294"/>
      <c r="C124" s="1294"/>
      <c r="D124" s="1295"/>
      <c r="E124" s="716" t="s">
        <v>341</v>
      </c>
      <c r="F124" s="717"/>
      <c r="G124" s="666" t="s">
        <v>331</v>
      </c>
      <c r="H124" s="667" t="s">
        <v>331</v>
      </c>
    </row>
    <row r="125" spans="1:8" ht="24.75" customHeight="1">
      <c r="A125" s="1293" t="s">
        <v>470</v>
      </c>
      <c r="B125" s="1294"/>
      <c r="C125" s="1294"/>
      <c r="D125" s="1295"/>
      <c r="E125" s="716" t="s">
        <v>66</v>
      </c>
      <c r="F125" s="717">
        <f>баланс!$F$199</f>
        <v>1</v>
      </c>
      <c r="G125" s="666" t="s">
        <v>331</v>
      </c>
      <c r="H125" s="667" t="s">
        <v>331</v>
      </c>
    </row>
    <row r="126" spans="1:8">
      <c r="A126" s="1293" t="s">
        <v>471</v>
      </c>
      <c r="B126" s="1294"/>
      <c r="C126" s="1294"/>
      <c r="D126" s="1295"/>
      <c r="E126" s="716" t="s">
        <v>67</v>
      </c>
      <c r="F126" s="717"/>
      <c r="G126" s="666" t="s">
        <v>331</v>
      </c>
      <c r="H126" s="667" t="s">
        <v>331</v>
      </c>
    </row>
    <row r="127" spans="1:8">
      <c r="A127" s="1293" t="s">
        <v>472</v>
      </c>
      <c r="B127" s="1294"/>
      <c r="C127" s="1294"/>
      <c r="D127" s="1295"/>
      <c r="E127" s="716" t="s">
        <v>921</v>
      </c>
      <c r="F127" s="718">
        <f>SUM(F128:F137)</f>
        <v>0</v>
      </c>
      <c r="G127" s="666" t="s">
        <v>331</v>
      </c>
      <c r="H127" s="667" t="s">
        <v>331</v>
      </c>
    </row>
    <row r="128" spans="1:8">
      <c r="A128" s="1290" t="s">
        <v>415</v>
      </c>
      <c r="B128" s="1291"/>
      <c r="C128" s="1291"/>
      <c r="D128" s="1292"/>
      <c r="E128" s="719" t="s">
        <v>709</v>
      </c>
      <c r="F128" s="720"/>
      <c r="G128" s="670" t="s">
        <v>331</v>
      </c>
      <c r="H128" s="671" t="s">
        <v>331</v>
      </c>
    </row>
    <row r="129" spans="1:8">
      <c r="A129" s="1290" t="s">
        <v>416</v>
      </c>
      <c r="B129" s="1291"/>
      <c r="C129" s="1291"/>
      <c r="D129" s="1292"/>
      <c r="E129" s="719" t="s">
        <v>922</v>
      </c>
      <c r="F129" s="720"/>
      <c r="G129" s="670" t="s">
        <v>331</v>
      </c>
      <c r="H129" s="671" t="s">
        <v>331</v>
      </c>
    </row>
    <row r="130" spans="1:8" ht="49.5" customHeight="1">
      <c r="A130" s="1284" t="s">
        <v>15</v>
      </c>
      <c r="B130" s="1285"/>
      <c r="C130" s="1285"/>
      <c r="D130" s="1286"/>
      <c r="E130" s="721" t="s">
        <v>170</v>
      </c>
      <c r="F130" s="720"/>
      <c r="G130" s="670" t="s">
        <v>331</v>
      </c>
      <c r="H130" s="671" t="s">
        <v>331</v>
      </c>
    </row>
    <row r="131" spans="1:8" ht="41.25" customHeight="1">
      <c r="A131" s="1287" t="s">
        <v>16</v>
      </c>
      <c r="B131" s="1288"/>
      <c r="C131" s="1288"/>
      <c r="D131" s="1289"/>
      <c r="E131" s="721" t="s">
        <v>679</v>
      </c>
      <c r="F131" s="720"/>
      <c r="G131" s="670" t="s">
        <v>331</v>
      </c>
      <c r="H131" s="671" t="s">
        <v>331</v>
      </c>
    </row>
    <row r="132" spans="1:8">
      <c r="A132" s="1290" t="s">
        <v>1158</v>
      </c>
      <c r="B132" s="1291"/>
      <c r="C132" s="1291"/>
      <c r="D132" s="1292"/>
      <c r="E132" s="719" t="s">
        <v>481</v>
      </c>
      <c r="F132" s="720"/>
      <c r="G132" s="670" t="s">
        <v>331</v>
      </c>
      <c r="H132" s="671" t="s">
        <v>331</v>
      </c>
    </row>
    <row r="133" spans="1:8" ht="27.75" customHeight="1">
      <c r="A133" s="1287" t="s">
        <v>17</v>
      </c>
      <c r="B133" s="1288"/>
      <c r="C133" s="1288"/>
      <c r="D133" s="1289"/>
      <c r="E133" s="721" t="s">
        <v>877</v>
      </c>
      <c r="F133" s="720"/>
      <c r="G133" s="670" t="s">
        <v>331</v>
      </c>
      <c r="H133" s="671" t="s">
        <v>331</v>
      </c>
    </row>
    <row r="134" spans="1:8">
      <c r="A134" s="1287" t="s">
        <v>18</v>
      </c>
      <c r="B134" s="1288"/>
      <c r="C134" s="1288"/>
      <c r="D134" s="1289"/>
      <c r="E134" s="719" t="s">
        <v>666</v>
      </c>
      <c r="F134" s="720"/>
      <c r="G134" s="670" t="s">
        <v>331</v>
      </c>
      <c r="H134" s="671" t="s">
        <v>331</v>
      </c>
    </row>
    <row r="135" spans="1:8">
      <c r="A135" s="1290" t="s">
        <v>624</v>
      </c>
      <c r="B135" s="1291"/>
      <c r="C135" s="1291"/>
      <c r="D135" s="1292"/>
      <c r="E135" s="719" t="s">
        <v>667</v>
      </c>
      <c r="F135" s="720"/>
      <c r="G135" s="670" t="s">
        <v>331</v>
      </c>
      <c r="H135" s="671" t="s">
        <v>331</v>
      </c>
    </row>
    <row r="136" spans="1:8">
      <c r="A136" s="1290" t="s">
        <v>625</v>
      </c>
      <c r="B136" s="1291"/>
      <c r="C136" s="1291"/>
      <c r="D136" s="1292"/>
      <c r="E136" s="719" t="s">
        <v>668</v>
      </c>
      <c r="F136" s="720"/>
      <c r="G136" s="670" t="s">
        <v>331</v>
      </c>
      <c r="H136" s="671" t="s">
        <v>331</v>
      </c>
    </row>
    <row r="137" spans="1:8" ht="27" customHeight="1">
      <c r="A137" s="1287" t="s">
        <v>19</v>
      </c>
      <c r="B137" s="1288"/>
      <c r="C137" s="1288"/>
      <c r="D137" s="1289"/>
      <c r="E137" s="719" t="s">
        <v>753</v>
      </c>
      <c r="F137" s="720"/>
      <c r="G137" s="670" t="s">
        <v>331</v>
      </c>
      <c r="H137" s="671" t="s">
        <v>331</v>
      </c>
    </row>
    <row r="138" spans="1:8" ht="13.5" thickBot="1">
      <c r="A138" s="1281" t="s">
        <v>520</v>
      </c>
      <c r="B138" s="1282"/>
      <c r="C138" s="1282"/>
      <c r="D138" s="1283"/>
      <c r="E138" s="722" t="s">
        <v>754</v>
      </c>
      <c r="F138" s="723">
        <f>F66+F77+F78+F84+F91+SUM(F121:F126)+F127</f>
        <v>7</v>
      </c>
      <c r="G138" s="688" t="s">
        <v>331</v>
      </c>
      <c r="H138" s="689" t="s">
        <v>331</v>
      </c>
    </row>
    <row r="139" spans="1:8">
      <c r="A139" s="568"/>
      <c r="B139" s="500"/>
      <c r="C139" s="500"/>
      <c r="D139" s="500"/>
      <c r="E139" s="500"/>
      <c r="F139" s="500"/>
      <c r="G139" s="500"/>
      <c r="H139" s="724"/>
    </row>
    <row r="140" spans="1:8">
      <c r="A140" s="500"/>
      <c r="B140" s="500"/>
      <c r="C140" s="500"/>
      <c r="D140" s="500"/>
      <c r="E140" s="500"/>
      <c r="F140" s="503" t="s">
        <v>1129</v>
      </c>
      <c r="G140" s="1330" t="s">
        <v>1207</v>
      </c>
      <c r="H140" s="1331"/>
    </row>
    <row r="141" spans="1:8">
      <c r="A141" s="725"/>
      <c r="B141" s="500"/>
      <c r="C141" s="500"/>
      <c r="D141" s="500"/>
      <c r="E141" s="500"/>
      <c r="F141" s="500"/>
      <c r="G141" s="498"/>
      <c r="H141" s="500"/>
    </row>
    <row r="142" spans="1:8">
      <c r="A142" s="568"/>
      <c r="B142" s="503" t="s">
        <v>981</v>
      </c>
      <c r="C142" s="1278" t="str">
        <f>баланс!C216</f>
        <v>ГЕОРГИ ГАЙДАРСКИ</v>
      </c>
      <c r="D142" s="1279"/>
      <c r="E142" s="1280"/>
      <c r="F142" s="726"/>
      <c r="G142" s="1306"/>
      <c r="H142" s="1306"/>
    </row>
    <row r="143" spans="1:8">
      <c r="A143" s="500"/>
      <c r="B143" s="503" t="s">
        <v>1130</v>
      </c>
      <c r="C143" s="1278" t="str">
        <f>баланс!C217</f>
        <v>РИЛКА ПУМОВА</v>
      </c>
      <c r="D143" s="1279"/>
      <c r="E143" s="1280"/>
      <c r="F143" s="726"/>
      <c r="G143" s="1306"/>
      <c r="H143" s="1306"/>
    </row>
    <row r="144" spans="1:8">
      <c r="A144" s="500"/>
      <c r="B144" s="503"/>
      <c r="C144" s="1350" t="s">
        <v>1173</v>
      </c>
      <c r="D144" s="1350"/>
      <c r="E144" s="1350"/>
      <c r="F144" s="726"/>
      <c r="G144" s="1329" t="s">
        <v>221</v>
      </c>
      <c r="H144" s="1329"/>
    </row>
    <row r="145" spans="1:8">
      <c r="A145" s="500"/>
      <c r="B145" s="503" t="s">
        <v>222</v>
      </c>
      <c r="C145" s="1278" t="str">
        <f>баланс!C219</f>
        <v>ГЕОРГИ ГАЙДАРСКИ</v>
      </c>
      <c r="D145" s="1279"/>
      <c r="E145" s="1280"/>
      <c r="F145" s="726"/>
      <c r="G145" s="1340" t="str">
        <f>баланс!F219</f>
        <v>064 848964</v>
      </c>
      <c r="H145" s="1340"/>
    </row>
    <row r="146" spans="1:8">
      <c r="A146" s="500"/>
      <c r="B146" s="500"/>
      <c r="C146" s="1328" t="s">
        <v>1173</v>
      </c>
      <c r="D146" s="1328"/>
      <c r="E146" s="1328"/>
      <c r="F146" s="726"/>
      <c r="G146" s="1329" t="s">
        <v>868</v>
      </c>
      <c r="H146" s="1329"/>
    </row>
  </sheetData>
  <mergeCells count="124">
    <mergeCell ref="A1:B1"/>
    <mergeCell ref="F2:H2"/>
    <mergeCell ref="F3:H3"/>
    <mergeCell ref="G145:H145"/>
    <mergeCell ref="A94:D94"/>
    <mergeCell ref="A83:D83"/>
    <mergeCell ref="A89:D89"/>
    <mergeCell ref="A90:D90"/>
    <mergeCell ref="A85:D85"/>
    <mergeCell ref="A86:D86"/>
    <mergeCell ref="A124:D124"/>
    <mergeCell ref="A125:D125"/>
    <mergeCell ref="A121:D121"/>
    <mergeCell ref="C144:E144"/>
    <mergeCell ref="A91:D91"/>
    <mergeCell ref="A13:D13"/>
    <mergeCell ref="A51:D51"/>
    <mergeCell ref="A52:D52"/>
    <mergeCell ref="A88:D88"/>
    <mergeCell ref="A18:D18"/>
    <mergeCell ref="A24:D24"/>
    <mergeCell ref="A28:D28"/>
    <mergeCell ref="A26:D26"/>
    <mergeCell ref="A27:D27"/>
    <mergeCell ref="C146:E146"/>
    <mergeCell ref="C145:E145"/>
    <mergeCell ref="A126:D126"/>
    <mergeCell ref="G146:H146"/>
    <mergeCell ref="G140:H140"/>
    <mergeCell ref="G142:H142"/>
    <mergeCell ref="G143:H143"/>
    <mergeCell ref="G144:H144"/>
    <mergeCell ref="G6:H6"/>
    <mergeCell ref="F7:F9"/>
    <mergeCell ref="G7:H7"/>
    <mergeCell ref="A7:D9"/>
    <mergeCell ref="G8:G9"/>
    <mergeCell ref="A10:D10"/>
    <mergeCell ref="H8:H9"/>
    <mergeCell ref="E7:E9"/>
    <mergeCell ref="A92:D92"/>
    <mergeCell ref="A15:D15"/>
    <mergeCell ref="A14:D14"/>
    <mergeCell ref="A11:D11"/>
    <mergeCell ref="A45:D45"/>
    <mergeCell ref="A12:D12"/>
    <mergeCell ref="A19:D19"/>
    <mergeCell ref="A20:D20"/>
    <mergeCell ref="A16:D16"/>
    <mergeCell ref="A17:D17"/>
    <mergeCell ref="A21:D21"/>
    <mergeCell ref="A30:D30"/>
    <mergeCell ref="A34:D34"/>
    <mergeCell ref="A35:D35"/>
    <mergeCell ref="A33:D33"/>
    <mergeCell ref="A31:D31"/>
    <mergeCell ref="A32:D32"/>
    <mergeCell ref="A36:D36"/>
    <mergeCell ref="A29:D29"/>
    <mergeCell ref="A22:D22"/>
    <mergeCell ref="A23:D23"/>
    <mergeCell ref="A50:D50"/>
    <mergeCell ref="A37:D37"/>
    <mergeCell ref="A38:D38"/>
    <mergeCell ref="A39:D39"/>
    <mergeCell ref="A75:D75"/>
    <mergeCell ref="A64:D64"/>
    <mergeCell ref="A66:D66"/>
    <mergeCell ref="A67:D67"/>
    <mergeCell ref="A73:D73"/>
    <mergeCell ref="A70:D70"/>
    <mergeCell ref="A72:D72"/>
    <mergeCell ref="A40:D40"/>
    <mergeCell ref="A41:D41"/>
    <mergeCell ref="A53:D53"/>
    <mergeCell ref="A25:D25"/>
    <mergeCell ref="C143:E143"/>
    <mergeCell ref="A134:D134"/>
    <mergeCell ref="A135:D135"/>
    <mergeCell ref="A136:D136"/>
    <mergeCell ref="A137:D137"/>
    <mergeCell ref="A123:D123"/>
    <mergeCell ref="G62:H62"/>
    <mergeCell ref="F62:F63"/>
    <mergeCell ref="E62:E63"/>
    <mergeCell ref="A62:D63"/>
    <mergeCell ref="A93:D93"/>
    <mergeCell ref="A76:D76"/>
    <mergeCell ref="A82:D82"/>
    <mergeCell ref="A78:D78"/>
    <mergeCell ref="A79:D79"/>
    <mergeCell ref="A80:D80"/>
    <mergeCell ref="A69:D69"/>
    <mergeCell ref="A68:D68"/>
    <mergeCell ref="A65:D65"/>
    <mergeCell ref="A74:D74"/>
    <mergeCell ref="A71:D71"/>
    <mergeCell ref="A129:D129"/>
    <mergeCell ref="A127:D127"/>
    <mergeCell ref="A128:D128"/>
    <mergeCell ref="B5:E5"/>
    <mergeCell ref="F5:G5"/>
    <mergeCell ref="A4:H4"/>
    <mergeCell ref="C142:E142"/>
    <mergeCell ref="A138:D138"/>
    <mergeCell ref="A130:D130"/>
    <mergeCell ref="A131:D131"/>
    <mergeCell ref="A132:D132"/>
    <mergeCell ref="A84:D84"/>
    <mergeCell ref="A87:D87"/>
    <mergeCell ref="A81:D81"/>
    <mergeCell ref="A77:D77"/>
    <mergeCell ref="A122:D122"/>
    <mergeCell ref="A133:D133"/>
    <mergeCell ref="A48:D48"/>
    <mergeCell ref="A55:D55"/>
    <mergeCell ref="A56:D56"/>
    <mergeCell ref="A42:D42"/>
    <mergeCell ref="A43:D43"/>
    <mergeCell ref="A44:D44"/>
    <mergeCell ref="A47:D47"/>
    <mergeCell ref="A46:D46"/>
    <mergeCell ref="A54:D54"/>
    <mergeCell ref="A49:D49"/>
  </mergeCells>
  <phoneticPr fontId="35" type="noConversion"/>
  <pageMargins left="0.59055118110236227" right="0.19685039370078741" top="0.19685039370078741" bottom="0.19685039370078741" header="0.51181102362204722" footer="0.51181102362204722"/>
  <pageSetup paperSize="9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90"/>
  <sheetViews>
    <sheetView view="pageBreakPreview" topLeftCell="A28" zoomScaleNormal="100" workbookViewId="0">
      <selection activeCell="K24" sqref="K24"/>
    </sheetView>
  </sheetViews>
  <sheetFormatPr defaultRowHeight="12.75"/>
  <cols>
    <col min="1" max="1" width="9.5703125" customWidth="1"/>
    <col min="2" max="2" width="6.5703125" customWidth="1"/>
    <col min="3" max="3" width="8.7109375" customWidth="1"/>
    <col min="4" max="4" width="10.5703125" customWidth="1"/>
    <col min="5" max="5" width="10.85546875" customWidth="1"/>
    <col min="6" max="6" width="17.42578125" customWidth="1"/>
    <col min="7" max="7" width="7.7109375" customWidth="1"/>
    <col min="9" max="9" width="8.85546875" customWidth="1"/>
    <col min="10" max="10" width="13" customWidth="1"/>
  </cols>
  <sheetData>
    <row r="1" spans="1:10">
      <c r="A1" s="1270" t="str">
        <f>начало!A10</f>
        <v xml:space="preserve">Отчетна единица: </v>
      </c>
      <c r="B1" s="1271"/>
      <c r="C1" s="1433" t="str">
        <f>начало!$D$10</f>
        <v>"Б Н К" ЕООД</v>
      </c>
      <c r="D1" s="1257"/>
      <c r="E1" s="223"/>
      <c r="J1" s="4"/>
    </row>
    <row r="2" spans="1:10" ht="12.75" customHeight="1">
      <c r="A2" s="621" t="str">
        <f>начало!A11</f>
        <v xml:space="preserve">Гр. (с.)              </v>
      </c>
      <c r="B2" s="574"/>
      <c r="C2" s="1434" t="str">
        <f>начало!$C$11</f>
        <v xml:space="preserve">ПЛЕВЕН </v>
      </c>
      <c r="D2" s="1259"/>
      <c r="E2" s="624"/>
      <c r="F2" s="626" t="s">
        <v>892</v>
      </c>
      <c r="G2" s="244" t="s">
        <v>295</v>
      </c>
      <c r="H2" s="244" t="s">
        <v>296</v>
      </c>
      <c r="I2" s="244" t="s">
        <v>297</v>
      </c>
      <c r="J2" s="244" t="s">
        <v>96</v>
      </c>
    </row>
    <row r="3" spans="1:10" ht="14.25" customHeight="1">
      <c r="A3" s="622" t="str">
        <f>начало!A12</f>
        <v xml:space="preserve">Община:          </v>
      </c>
      <c r="B3" s="623"/>
      <c r="C3" s="1435" t="str">
        <f>начало!$C$12</f>
        <v xml:space="preserve">ПЛЕВЕН </v>
      </c>
      <c r="D3" s="1269"/>
      <c r="E3" s="625"/>
      <c r="F3" s="605">
        <f>начало!A9</f>
        <v>131147469</v>
      </c>
      <c r="G3" s="320"/>
      <c r="H3" s="320"/>
      <c r="I3" s="320"/>
      <c r="J3" s="320"/>
    </row>
    <row r="4" spans="1:10" ht="19.5" customHeight="1">
      <c r="A4" s="4" t="s">
        <v>229</v>
      </c>
      <c r="B4" s="4"/>
      <c r="C4" s="4"/>
      <c r="D4" s="4"/>
      <c r="E4" s="4"/>
      <c r="F4" s="4"/>
      <c r="G4" s="4"/>
      <c r="H4" s="4"/>
      <c r="I4" s="4"/>
      <c r="J4" s="4"/>
    </row>
    <row r="5" spans="1:10" ht="15">
      <c r="A5" s="1412" t="s">
        <v>1089</v>
      </c>
      <c r="B5" s="1412"/>
      <c r="C5" s="1412"/>
      <c r="D5" s="1412"/>
      <c r="E5" s="1412"/>
      <c r="F5" s="1412"/>
      <c r="G5" s="1412"/>
      <c r="H5" s="1412"/>
      <c r="I5" s="1412"/>
      <c r="J5" s="1412"/>
    </row>
    <row r="6" spans="1:10" ht="15">
      <c r="A6" s="593"/>
      <c r="B6" s="593"/>
      <c r="C6" s="593"/>
      <c r="D6" s="593"/>
      <c r="E6" s="593" t="s">
        <v>89</v>
      </c>
      <c r="F6" s="593" t="str">
        <f>ОПР!$F$9</f>
        <v xml:space="preserve">             I-во полугодие на 2015г.</v>
      </c>
      <c r="G6" s="593"/>
      <c r="H6" s="593"/>
      <c r="I6" s="593"/>
      <c r="J6" s="593"/>
    </row>
    <row r="7" spans="1:10">
      <c r="A7" s="19"/>
      <c r="B7" s="19"/>
      <c r="C7" s="19"/>
      <c r="D7" s="19"/>
      <c r="E7" s="19"/>
      <c r="F7" s="19"/>
      <c r="G7" s="19"/>
      <c r="H7" s="19"/>
      <c r="I7" s="19"/>
      <c r="J7" s="19"/>
    </row>
    <row r="8" spans="1:10" ht="35.25" customHeight="1" thickBot="1">
      <c r="A8" s="1411" t="s">
        <v>752</v>
      </c>
      <c r="B8" s="1411"/>
      <c r="C8" s="1411"/>
      <c r="D8" s="1411"/>
      <c r="E8" s="1411"/>
      <c r="F8" s="1411"/>
      <c r="G8" s="1411"/>
      <c r="H8" s="1411"/>
      <c r="I8" s="1411"/>
      <c r="J8" s="1411"/>
    </row>
    <row r="9" spans="1:10" ht="58.5" customHeight="1">
      <c r="A9" s="1416"/>
      <c r="B9" s="1417"/>
      <c r="C9" s="1417"/>
      <c r="D9" s="1417"/>
      <c r="E9" s="1417"/>
      <c r="F9" s="1418"/>
      <c r="G9" s="1422" t="s">
        <v>615</v>
      </c>
      <c r="H9" s="1414" t="s">
        <v>943</v>
      </c>
      <c r="I9" s="1415"/>
      <c r="J9" s="474" t="s">
        <v>791</v>
      </c>
    </row>
    <row r="10" spans="1:10" ht="22.5" customHeight="1">
      <c r="A10" s="1419"/>
      <c r="B10" s="1420"/>
      <c r="C10" s="1420"/>
      <c r="D10" s="1420"/>
      <c r="E10" s="1420"/>
      <c r="F10" s="1421"/>
      <c r="G10" s="1423"/>
      <c r="H10" s="427" t="s">
        <v>355</v>
      </c>
      <c r="I10" s="428" t="s">
        <v>1183</v>
      </c>
      <c r="J10" s="475" t="s">
        <v>355</v>
      </c>
    </row>
    <row r="11" spans="1:10" ht="9.75" customHeight="1">
      <c r="A11" s="1029" t="s">
        <v>594</v>
      </c>
      <c r="B11" s="1030"/>
      <c r="C11" s="1030"/>
      <c r="D11" s="1030"/>
      <c r="E11" s="1030"/>
      <c r="F11" s="1031"/>
      <c r="G11" s="429" t="s">
        <v>595</v>
      </c>
      <c r="H11" s="430">
        <v>1</v>
      </c>
      <c r="I11" s="431">
        <v>2</v>
      </c>
      <c r="J11" s="476">
        <v>3</v>
      </c>
    </row>
    <row r="12" spans="1:10" s="321" customFormat="1" ht="25.5" customHeight="1">
      <c r="A12" s="1413" t="s">
        <v>408</v>
      </c>
      <c r="B12" s="1385"/>
      <c r="C12" s="1385"/>
      <c r="D12" s="1385"/>
      <c r="E12" s="1385"/>
      <c r="F12" s="1386"/>
      <c r="G12" s="422" t="s">
        <v>370</v>
      </c>
      <c r="H12" s="195">
        <v>4</v>
      </c>
      <c r="I12" s="195">
        <v>2</v>
      </c>
      <c r="J12" s="477">
        <v>21744</v>
      </c>
    </row>
    <row r="13" spans="1:10" s="321" customFormat="1">
      <c r="A13" s="1413" t="s">
        <v>6</v>
      </c>
      <c r="B13" s="1385"/>
      <c r="C13" s="1385"/>
      <c r="D13" s="1385"/>
      <c r="E13" s="1385"/>
      <c r="F13" s="1386"/>
      <c r="G13" s="422" t="s">
        <v>371</v>
      </c>
      <c r="H13" s="196">
        <f>SUM(H16:H24)</f>
        <v>3</v>
      </c>
      <c r="I13" s="645">
        <v>2</v>
      </c>
      <c r="J13" s="478" t="s">
        <v>331</v>
      </c>
    </row>
    <row r="14" spans="1:10" s="321" customFormat="1" ht="13.5" customHeight="1">
      <c r="A14" s="1424" t="s">
        <v>7</v>
      </c>
      <c r="B14" s="1019"/>
      <c r="C14" s="1019"/>
      <c r="D14" s="1019"/>
      <c r="E14" s="1019"/>
      <c r="F14" s="1020"/>
      <c r="G14" s="422" t="s">
        <v>372</v>
      </c>
      <c r="H14" s="194" t="s">
        <v>331</v>
      </c>
      <c r="I14" s="194" t="s">
        <v>331</v>
      </c>
      <c r="J14" s="479">
        <v>7704</v>
      </c>
    </row>
    <row r="15" spans="1:10" s="321" customFormat="1" ht="26.25" customHeight="1">
      <c r="A15" s="1413" t="s">
        <v>1162</v>
      </c>
      <c r="B15" s="1385"/>
      <c r="C15" s="1385"/>
      <c r="D15" s="1385"/>
      <c r="E15" s="1385"/>
      <c r="F15" s="1386"/>
      <c r="G15" s="423"/>
      <c r="H15" s="197"/>
      <c r="I15" s="197"/>
      <c r="J15" s="480"/>
    </row>
    <row r="16" spans="1:10" s="321" customFormat="1" ht="14.25" customHeight="1">
      <c r="A16" s="1413" t="s">
        <v>1163</v>
      </c>
      <c r="B16" s="1385"/>
      <c r="C16" s="1385"/>
      <c r="D16" s="1385"/>
      <c r="E16" s="1385"/>
      <c r="F16" s="1386"/>
      <c r="G16" s="422" t="s">
        <v>69</v>
      </c>
      <c r="H16" s="198">
        <v>1</v>
      </c>
      <c r="I16" s="198"/>
      <c r="J16" s="481">
        <v>14040</v>
      </c>
    </row>
    <row r="17" spans="1:10" s="321" customFormat="1" ht="14.25" customHeight="1">
      <c r="A17" s="1413" t="s">
        <v>1164</v>
      </c>
      <c r="B17" s="1385"/>
      <c r="C17" s="1385"/>
      <c r="D17" s="1385"/>
      <c r="E17" s="1385"/>
      <c r="F17" s="1386"/>
      <c r="G17" s="422" t="s">
        <v>872</v>
      </c>
      <c r="H17" s="198"/>
      <c r="I17" s="198"/>
      <c r="J17" s="481"/>
    </row>
    <row r="18" spans="1:10" s="321" customFormat="1" ht="13.5" customHeight="1">
      <c r="A18" s="1413" t="s">
        <v>1165</v>
      </c>
      <c r="B18" s="1385"/>
      <c r="C18" s="1385"/>
      <c r="D18" s="1385"/>
      <c r="E18" s="1385"/>
      <c r="F18" s="1386"/>
      <c r="G18" s="422" t="s">
        <v>1029</v>
      </c>
      <c r="H18" s="198"/>
      <c r="I18" s="198"/>
      <c r="J18" s="481"/>
    </row>
    <row r="19" spans="1:10" s="321" customFormat="1" ht="14.25" customHeight="1">
      <c r="A19" s="1413" t="s">
        <v>1166</v>
      </c>
      <c r="B19" s="1385"/>
      <c r="C19" s="1385"/>
      <c r="D19" s="1385"/>
      <c r="E19" s="1385"/>
      <c r="F19" s="1386"/>
      <c r="G19" s="422" t="s">
        <v>373</v>
      </c>
      <c r="H19" s="198"/>
      <c r="I19" s="198"/>
      <c r="J19" s="481"/>
    </row>
    <row r="20" spans="1:10" s="321" customFormat="1" ht="14.25" customHeight="1">
      <c r="A20" s="1413" t="s">
        <v>358</v>
      </c>
      <c r="B20" s="1385"/>
      <c r="C20" s="1385"/>
      <c r="D20" s="1385"/>
      <c r="E20" s="1385"/>
      <c r="F20" s="1386"/>
      <c r="G20" s="422" t="s">
        <v>374</v>
      </c>
      <c r="H20" s="198">
        <v>2</v>
      </c>
      <c r="I20" s="198">
        <v>2</v>
      </c>
      <c r="J20" s="481">
        <v>7704</v>
      </c>
    </row>
    <row r="21" spans="1:10" s="321" customFormat="1" ht="24.75" customHeight="1">
      <c r="A21" s="1413" t="s">
        <v>948</v>
      </c>
      <c r="B21" s="1385"/>
      <c r="C21" s="1385"/>
      <c r="D21" s="1385"/>
      <c r="E21" s="1385"/>
      <c r="F21" s="1386"/>
      <c r="G21" s="422" t="s">
        <v>375</v>
      </c>
      <c r="H21" s="198"/>
      <c r="I21" s="198"/>
      <c r="J21" s="481"/>
    </row>
    <row r="22" spans="1:10" s="321" customFormat="1" ht="23.25" customHeight="1">
      <c r="A22" s="1413" t="s">
        <v>1167</v>
      </c>
      <c r="B22" s="1385"/>
      <c r="C22" s="1385"/>
      <c r="D22" s="1385"/>
      <c r="E22" s="1385"/>
      <c r="F22" s="1386"/>
      <c r="G22" s="422" t="s">
        <v>376</v>
      </c>
      <c r="H22" s="198"/>
      <c r="I22" s="198"/>
      <c r="J22" s="481"/>
    </row>
    <row r="23" spans="1:10" s="321" customFormat="1" ht="21.75" customHeight="1">
      <c r="A23" s="1413" t="s">
        <v>1168</v>
      </c>
      <c r="B23" s="1385"/>
      <c r="C23" s="1385"/>
      <c r="D23" s="1385"/>
      <c r="E23" s="1385"/>
      <c r="F23" s="1386"/>
      <c r="G23" s="422" t="s">
        <v>377</v>
      </c>
      <c r="H23" s="198"/>
      <c r="I23" s="198"/>
      <c r="J23" s="481"/>
    </row>
    <row r="24" spans="1:10" s="321" customFormat="1">
      <c r="A24" s="1413" t="s">
        <v>788</v>
      </c>
      <c r="B24" s="1385"/>
      <c r="C24" s="1385"/>
      <c r="D24" s="1385"/>
      <c r="E24" s="1385"/>
      <c r="F24" s="1386"/>
      <c r="G24" s="422" t="s">
        <v>378</v>
      </c>
      <c r="H24" s="198"/>
      <c r="I24" s="198"/>
      <c r="J24" s="481"/>
    </row>
    <row r="25" spans="1:10" s="321" customFormat="1" ht="21" customHeight="1">
      <c r="A25" s="1413" t="s">
        <v>379</v>
      </c>
      <c r="B25" s="1385"/>
      <c r="C25" s="1385"/>
      <c r="D25" s="1385"/>
      <c r="E25" s="1385"/>
      <c r="F25" s="1386"/>
      <c r="G25" s="423"/>
      <c r="H25" s="197"/>
      <c r="I25" s="197"/>
      <c r="J25" s="480"/>
    </row>
    <row r="26" spans="1:10" s="321" customFormat="1" ht="16.5" customHeight="1">
      <c r="A26" s="1413" t="s">
        <v>1169</v>
      </c>
      <c r="B26" s="1385"/>
      <c r="C26" s="1385"/>
      <c r="D26" s="1385"/>
      <c r="E26" s="1385"/>
      <c r="F26" s="1386"/>
      <c r="G26" s="422" t="s">
        <v>821</v>
      </c>
      <c r="H26" s="195"/>
      <c r="I26" s="195"/>
      <c r="J26" s="478" t="s">
        <v>331</v>
      </c>
    </row>
    <row r="27" spans="1:10" s="321" customFormat="1" ht="17.25" customHeight="1" thickBot="1">
      <c r="A27" s="1436" t="s">
        <v>235</v>
      </c>
      <c r="B27" s="1388"/>
      <c r="C27" s="1388"/>
      <c r="D27" s="1388"/>
      <c r="E27" s="1388"/>
      <c r="F27" s="1389"/>
      <c r="G27" s="424" t="s">
        <v>380</v>
      </c>
      <c r="H27" s="199"/>
      <c r="I27" s="199"/>
      <c r="J27" s="482"/>
    </row>
    <row r="28" spans="1:10">
      <c r="A28" s="27"/>
      <c r="B28" s="27"/>
      <c r="C28" s="27"/>
      <c r="D28" s="27"/>
      <c r="E28" s="27"/>
      <c r="F28" s="27"/>
      <c r="G28" s="27"/>
      <c r="H28" s="27"/>
      <c r="I28" s="468"/>
      <c r="J28" s="469"/>
    </row>
    <row r="29" spans="1:10">
      <c r="A29" s="27"/>
      <c r="B29" s="27"/>
      <c r="C29" s="27"/>
      <c r="D29" s="27"/>
      <c r="E29" s="27"/>
      <c r="F29" s="27"/>
      <c r="G29" s="27"/>
      <c r="H29" s="27"/>
      <c r="I29" s="468"/>
      <c r="J29" s="469"/>
    </row>
    <row r="30" spans="1:10" ht="15.75" thickBot="1">
      <c r="A30" s="470" t="s">
        <v>876</v>
      </c>
      <c r="B30" s="471"/>
      <c r="C30" s="471"/>
      <c r="D30" s="471"/>
      <c r="E30" s="471"/>
      <c r="F30" s="472"/>
      <c r="G30" s="472"/>
      <c r="H30" s="472"/>
      <c r="I30" s="472"/>
      <c r="J30" s="216"/>
    </row>
    <row r="31" spans="1:10" ht="25.5">
      <c r="A31" s="1377"/>
      <c r="B31" s="1378"/>
      <c r="C31" s="1378"/>
      <c r="D31" s="1378"/>
      <c r="E31" s="1378"/>
      <c r="F31" s="1378"/>
      <c r="G31" s="1378"/>
      <c r="H31" s="1379"/>
      <c r="I31" s="200" t="s">
        <v>526</v>
      </c>
      <c r="J31" s="433" t="s">
        <v>794</v>
      </c>
    </row>
    <row r="32" spans="1:10">
      <c r="A32" s="1404" t="s">
        <v>594</v>
      </c>
      <c r="B32" s="1405"/>
      <c r="C32" s="1405"/>
      <c r="D32" s="1405"/>
      <c r="E32" s="1405"/>
      <c r="F32" s="1405"/>
      <c r="G32" s="1405"/>
      <c r="H32" s="1406"/>
      <c r="I32" s="75" t="s">
        <v>595</v>
      </c>
      <c r="J32" s="434">
        <v>1</v>
      </c>
    </row>
    <row r="33" spans="1:10" ht="14.1" customHeight="1">
      <c r="A33" s="1407" t="s">
        <v>918</v>
      </c>
      <c r="B33" s="1402" t="s">
        <v>919</v>
      </c>
      <c r="C33" s="1402"/>
      <c r="D33" s="1402"/>
      <c r="E33" s="1402"/>
      <c r="F33" s="1402"/>
      <c r="G33" s="1402"/>
      <c r="H33" s="1403"/>
      <c r="I33" s="208" t="s">
        <v>36</v>
      </c>
      <c r="J33" s="435">
        <v>4</v>
      </c>
    </row>
    <row r="34" spans="1:10" ht="14.1" customHeight="1">
      <c r="A34" s="1407"/>
      <c r="B34" s="1402" t="s">
        <v>680</v>
      </c>
      <c r="C34" s="1402"/>
      <c r="D34" s="1402"/>
      <c r="E34" s="1402"/>
      <c r="F34" s="1402"/>
      <c r="G34" s="1402"/>
      <c r="H34" s="1403"/>
      <c r="I34" s="208" t="s">
        <v>596</v>
      </c>
      <c r="J34" s="435"/>
    </row>
    <row r="35" spans="1:10" ht="14.1" customHeight="1">
      <c r="A35" s="1407"/>
      <c r="B35" s="1402" t="s">
        <v>789</v>
      </c>
      <c r="C35" s="1402"/>
      <c r="D35" s="1402"/>
      <c r="E35" s="1402"/>
      <c r="F35" s="1402"/>
      <c r="G35" s="1402"/>
      <c r="H35" s="1403"/>
      <c r="I35" s="208" t="s">
        <v>890</v>
      </c>
      <c r="J35" s="435"/>
    </row>
    <row r="36" spans="1:10" ht="14.1" customHeight="1">
      <c r="A36" s="1407"/>
      <c r="B36" s="1402" t="s">
        <v>945</v>
      </c>
      <c r="C36" s="1402"/>
      <c r="D36" s="1402"/>
      <c r="E36" s="1402"/>
      <c r="F36" s="1402"/>
      <c r="G36" s="1402"/>
      <c r="H36" s="1403"/>
      <c r="I36" s="208" t="s">
        <v>462</v>
      </c>
      <c r="J36" s="435"/>
    </row>
    <row r="37" spans="1:10" ht="14.1" customHeight="1" thickBot="1">
      <c r="A37" s="1408"/>
      <c r="B37" s="1409" t="s">
        <v>211</v>
      </c>
      <c r="C37" s="1409"/>
      <c r="D37" s="1409"/>
      <c r="E37" s="1409"/>
      <c r="F37" s="1409"/>
      <c r="G37" s="1409"/>
      <c r="H37" s="1410"/>
      <c r="I37" s="446" t="s">
        <v>212</v>
      </c>
      <c r="J37" s="436">
        <f>J33+J34-J36</f>
        <v>4</v>
      </c>
    </row>
    <row r="38" spans="1:10" ht="15.75" customHeight="1">
      <c r="A38" s="1395" t="s">
        <v>755</v>
      </c>
      <c r="B38" s="1400" t="s">
        <v>873</v>
      </c>
      <c r="C38" s="1400"/>
      <c r="D38" s="1400"/>
      <c r="E38" s="1400"/>
      <c r="F38" s="1400"/>
      <c r="G38" s="1400"/>
      <c r="H38" s="1401"/>
      <c r="I38" s="447" t="s">
        <v>438</v>
      </c>
      <c r="J38" s="437">
        <v>402</v>
      </c>
    </row>
    <row r="39" spans="1:10" ht="15" customHeight="1">
      <c r="A39" s="1383"/>
      <c r="B39" s="440" t="s">
        <v>706</v>
      </c>
      <c r="C39" s="1385" t="s">
        <v>874</v>
      </c>
      <c r="D39" s="1385"/>
      <c r="E39" s="1385"/>
      <c r="F39" s="1385"/>
      <c r="G39" s="1385"/>
      <c r="H39" s="1386"/>
      <c r="I39" s="208" t="s">
        <v>213</v>
      </c>
      <c r="J39" s="435">
        <v>123</v>
      </c>
    </row>
    <row r="40" spans="1:10" ht="15" customHeight="1">
      <c r="A40" s="1383"/>
      <c r="B40" s="1385" t="s">
        <v>875</v>
      </c>
      <c r="C40" s="1385"/>
      <c r="D40" s="1385"/>
      <c r="E40" s="1385"/>
      <c r="F40" s="1385"/>
      <c r="G40" s="1385"/>
      <c r="H40" s="1386"/>
      <c r="I40" s="208" t="s">
        <v>530</v>
      </c>
      <c r="J40" s="435">
        <v>2478</v>
      </c>
    </row>
    <row r="41" spans="1:10" ht="14.1" customHeight="1" thickBot="1">
      <c r="A41" s="1384"/>
      <c r="B41" s="441" t="s">
        <v>706</v>
      </c>
      <c r="C41" s="1388" t="s">
        <v>874</v>
      </c>
      <c r="D41" s="1388"/>
      <c r="E41" s="1388"/>
      <c r="F41" s="1388"/>
      <c r="G41" s="1388"/>
      <c r="H41" s="1389"/>
      <c r="I41" s="444" t="s">
        <v>925</v>
      </c>
      <c r="J41" s="438">
        <v>246</v>
      </c>
    </row>
    <row r="42" spans="1:10" ht="14.1" customHeight="1">
      <c r="A42" s="473"/>
      <c r="B42" s="421"/>
      <c r="C42" s="421"/>
      <c r="D42" s="421"/>
      <c r="E42" s="421"/>
      <c r="F42" s="421"/>
      <c r="G42" s="421"/>
      <c r="H42" s="421"/>
      <c r="I42" s="432"/>
      <c r="J42" s="439"/>
    </row>
    <row r="43" spans="1:10" ht="14.1" customHeight="1">
      <c r="A43" s="473"/>
      <c r="B43" s="213"/>
      <c r="C43" s="421"/>
      <c r="D43" s="421"/>
      <c r="E43" s="421"/>
      <c r="F43" s="421"/>
      <c r="G43" s="421"/>
      <c r="H43" s="421"/>
      <c r="I43" s="432"/>
      <c r="J43" s="439"/>
    </row>
    <row r="44" spans="1:10" ht="14.1" customHeight="1">
      <c r="A44" s="212"/>
      <c r="B44" s="212"/>
      <c r="C44" s="212"/>
      <c r="D44" s="212"/>
      <c r="E44" s="212"/>
      <c r="F44" s="212"/>
      <c r="G44" s="212"/>
      <c r="H44" s="212"/>
      <c r="I44" s="318"/>
      <c r="J44" s="319"/>
    </row>
    <row r="45" spans="1:10" ht="14.1" customHeight="1">
      <c r="A45" s="212"/>
      <c r="B45" s="212"/>
      <c r="C45" s="212"/>
      <c r="D45" s="212"/>
      <c r="E45" s="212"/>
      <c r="F45" s="212"/>
      <c r="G45" s="212"/>
      <c r="H45" s="212"/>
      <c r="I45" s="318"/>
      <c r="J45" s="319"/>
    </row>
    <row r="46" spans="1:10" ht="14.1" customHeight="1">
      <c r="A46" s="214"/>
      <c r="B46" s="214"/>
      <c r="C46" s="214"/>
      <c r="D46" s="214"/>
      <c r="E46" s="214"/>
      <c r="F46" s="214"/>
      <c r="G46" s="214"/>
      <c r="H46" s="214"/>
      <c r="I46" s="318"/>
      <c r="J46" s="319"/>
    </row>
    <row r="47" spans="1:10">
      <c r="A47" s="317"/>
      <c r="B47" s="317"/>
      <c r="C47" s="317"/>
      <c r="D47" s="317"/>
      <c r="E47" s="317"/>
      <c r="F47" s="317"/>
      <c r="G47" s="317"/>
      <c r="H47" s="317"/>
      <c r="I47" s="318"/>
      <c r="J47" s="319"/>
    </row>
    <row r="48" spans="1:10">
      <c r="A48" s="317"/>
      <c r="B48" s="317"/>
      <c r="C48" s="317"/>
      <c r="D48" s="317"/>
      <c r="E48" s="317"/>
      <c r="F48" s="317"/>
      <c r="G48" s="317"/>
      <c r="H48" s="317"/>
      <c r="I48" s="318"/>
      <c r="J48" s="319"/>
    </row>
    <row r="49" spans="1:10" ht="15.75" thickBot="1">
      <c r="A49" s="460" t="s">
        <v>949</v>
      </c>
      <c r="B49" s="459"/>
      <c r="C49" s="459"/>
      <c r="D49" s="459"/>
      <c r="E49" s="459"/>
      <c r="F49" s="459"/>
      <c r="G49" s="459"/>
      <c r="H49" s="459"/>
      <c r="I49" s="459"/>
      <c r="J49" s="204"/>
    </row>
    <row r="50" spans="1:10" ht="48">
      <c r="A50" s="1377"/>
      <c r="B50" s="1378"/>
      <c r="C50" s="1378"/>
      <c r="D50" s="1378"/>
      <c r="E50" s="1378"/>
      <c r="F50" s="1378"/>
      <c r="G50" s="1378"/>
      <c r="H50" s="1379"/>
      <c r="I50" s="463" t="s">
        <v>526</v>
      </c>
      <c r="J50" s="448" t="s">
        <v>822</v>
      </c>
    </row>
    <row r="51" spans="1:10" ht="10.5" customHeight="1">
      <c r="A51" s="1397" t="s">
        <v>594</v>
      </c>
      <c r="B51" s="1398"/>
      <c r="C51" s="1398"/>
      <c r="D51" s="1398"/>
      <c r="E51" s="1398"/>
      <c r="F51" s="1398"/>
      <c r="G51" s="1398"/>
      <c r="H51" s="1399"/>
      <c r="I51" s="464" t="s">
        <v>595</v>
      </c>
      <c r="J51" s="464">
        <v>1</v>
      </c>
    </row>
    <row r="52" spans="1:10" ht="12.75" customHeight="1">
      <c r="A52" s="1382" t="s">
        <v>5</v>
      </c>
      <c r="B52" s="1385" t="s">
        <v>1018</v>
      </c>
      <c r="C52" s="1385"/>
      <c r="D52" s="1385"/>
      <c r="E52" s="1385"/>
      <c r="F52" s="1385"/>
      <c r="G52" s="1385"/>
      <c r="H52" s="1386"/>
      <c r="I52" s="208" t="s">
        <v>61</v>
      </c>
      <c r="J52" s="452">
        <f>J53+J54+J56+J57</f>
        <v>21744</v>
      </c>
    </row>
    <row r="53" spans="1:10">
      <c r="A53" s="1383"/>
      <c r="B53" s="1387" t="s">
        <v>706</v>
      </c>
      <c r="C53" s="1019" t="s">
        <v>422</v>
      </c>
      <c r="D53" s="1019"/>
      <c r="E53" s="1019"/>
      <c r="F53" s="1019"/>
      <c r="G53" s="1019">
        <v>3120</v>
      </c>
      <c r="H53" s="1020"/>
      <c r="I53" s="208" t="s">
        <v>894</v>
      </c>
      <c r="J53" s="453">
        <v>19702</v>
      </c>
    </row>
    <row r="54" spans="1:10" ht="28.5" customHeight="1">
      <c r="A54" s="1383"/>
      <c r="B54" s="1387"/>
      <c r="C54" s="1019" t="s">
        <v>653</v>
      </c>
      <c r="D54" s="1019"/>
      <c r="E54" s="1019"/>
      <c r="F54" s="1019"/>
      <c r="G54" s="1019">
        <v>3130</v>
      </c>
      <c r="H54" s="1020"/>
      <c r="I54" s="208" t="s">
        <v>499</v>
      </c>
      <c r="J54" s="453"/>
    </row>
    <row r="55" spans="1:10" ht="39" customHeight="1">
      <c r="A55" s="1383"/>
      <c r="B55" s="1387"/>
      <c r="C55" s="442" t="s">
        <v>706</v>
      </c>
      <c r="D55" s="1020" t="s">
        <v>68</v>
      </c>
      <c r="E55" s="1380"/>
      <c r="F55" s="1380"/>
      <c r="G55" s="1380"/>
      <c r="H55" s="1381"/>
      <c r="I55" s="208" t="s">
        <v>62</v>
      </c>
      <c r="J55" s="453"/>
    </row>
    <row r="56" spans="1:10" ht="15" customHeight="1">
      <c r="A56" s="1383"/>
      <c r="B56" s="1387"/>
      <c r="C56" s="1368" t="s">
        <v>612</v>
      </c>
      <c r="D56" s="1368"/>
      <c r="E56" s="1368"/>
      <c r="F56" s="1368"/>
      <c r="G56" s="1368"/>
      <c r="H56" s="1369"/>
      <c r="I56" s="208" t="s">
        <v>793</v>
      </c>
      <c r="J56" s="453">
        <v>1529</v>
      </c>
    </row>
    <row r="57" spans="1:10" ht="39.75" customHeight="1">
      <c r="A57" s="1383"/>
      <c r="B57" s="1387"/>
      <c r="C57" s="1385" t="s">
        <v>368</v>
      </c>
      <c r="D57" s="1385"/>
      <c r="E57" s="1385"/>
      <c r="F57" s="1385"/>
      <c r="G57" s="1385"/>
      <c r="H57" s="1386"/>
      <c r="I57" s="208" t="s">
        <v>346</v>
      </c>
      <c r="J57" s="453">
        <v>513</v>
      </c>
    </row>
    <row r="58" spans="1:10">
      <c r="A58" s="1383"/>
      <c r="B58" s="1376" t="s">
        <v>711</v>
      </c>
      <c r="C58" s="1376"/>
      <c r="D58" s="1376"/>
      <c r="E58" s="1376"/>
      <c r="F58" s="1376"/>
      <c r="G58" s="1376"/>
      <c r="H58" s="767"/>
      <c r="I58" s="443" t="s">
        <v>63</v>
      </c>
      <c r="J58" s="453"/>
    </row>
    <row r="59" spans="1:10">
      <c r="A59" s="1383"/>
      <c r="B59" s="1396" t="s">
        <v>706</v>
      </c>
      <c r="C59" s="1019" t="s">
        <v>712</v>
      </c>
      <c r="D59" s="1019"/>
      <c r="E59" s="1019"/>
      <c r="F59" s="1019"/>
      <c r="G59" s="1019"/>
      <c r="H59" s="1020"/>
      <c r="I59" s="208" t="s">
        <v>347</v>
      </c>
      <c r="J59" s="453"/>
    </row>
    <row r="60" spans="1:10">
      <c r="A60" s="1383"/>
      <c r="B60" s="1396"/>
      <c r="C60" s="1019" t="s">
        <v>617</v>
      </c>
      <c r="D60" s="1019"/>
      <c r="E60" s="1019"/>
      <c r="F60" s="1019"/>
      <c r="G60" s="1019"/>
      <c r="H60" s="1020"/>
      <c r="I60" s="208" t="s">
        <v>348</v>
      </c>
      <c r="J60" s="453"/>
    </row>
    <row r="61" spans="1:10">
      <c r="A61" s="1383"/>
      <c r="B61" s="1396"/>
      <c r="C61" s="1019" t="s">
        <v>1019</v>
      </c>
      <c r="D61" s="1019"/>
      <c r="E61" s="1019"/>
      <c r="F61" s="1019"/>
      <c r="G61" s="1019"/>
      <c r="H61" s="1020"/>
      <c r="I61" s="208" t="s">
        <v>64</v>
      </c>
      <c r="J61" s="453"/>
    </row>
    <row r="62" spans="1:10">
      <c r="A62" s="1383"/>
      <c r="B62" s="1019" t="s">
        <v>613</v>
      </c>
      <c r="C62" s="1019"/>
      <c r="D62" s="1019"/>
      <c r="E62" s="1019"/>
      <c r="F62" s="1019"/>
      <c r="G62" s="1019"/>
      <c r="H62" s="1020"/>
      <c r="I62" s="208" t="s">
        <v>65</v>
      </c>
      <c r="J62" s="453">
        <v>2738</v>
      </c>
    </row>
    <row r="63" spans="1:10" ht="12.75" customHeight="1">
      <c r="A63" s="1383"/>
      <c r="B63" s="1019" t="s">
        <v>34</v>
      </c>
      <c r="C63" s="1019"/>
      <c r="D63" s="1019"/>
      <c r="E63" s="1019"/>
      <c r="F63" s="1019"/>
      <c r="G63" s="1019"/>
      <c r="H63" s="1020"/>
      <c r="I63" s="208" t="s">
        <v>97</v>
      </c>
      <c r="J63" s="453"/>
    </row>
    <row r="64" spans="1:10" ht="12.75" customHeight="1" thickBot="1">
      <c r="A64" s="1384"/>
      <c r="B64" s="1393" t="s">
        <v>20</v>
      </c>
      <c r="C64" s="1393"/>
      <c r="D64" s="1393"/>
      <c r="E64" s="1393"/>
      <c r="F64" s="1393"/>
      <c r="G64" s="1393"/>
      <c r="H64" s="1394"/>
      <c r="I64" s="444" t="s">
        <v>98</v>
      </c>
      <c r="J64" s="454"/>
    </row>
    <row r="65" spans="1:10" ht="18.75" customHeight="1">
      <c r="A65" s="205"/>
      <c r="B65" s="204"/>
      <c r="C65" s="204"/>
      <c r="D65" s="204"/>
      <c r="E65" s="204"/>
      <c r="F65" s="204"/>
      <c r="G65" s="204"/>
      <c r="H65" s="204"/>
      <c r="I65" s="445"/>
      <c r="J65" s="204"/>
    </row>
    <row r="66" spans="1:10" ht="15.75" thickBot="1">
      <c r="A66" s="461" t="s">
        <v>71</v>
      </c>
      <c r="B66" s="462"/>
      <c r="C66" s="462"/>
      <c r="D66" s="462"/>
      <c r="E66" s="462"/>
      <c r="F66" s="462"/>
      <c r="G66" s="462"/>
      <c r="H66" s="462"/>
      <c r="I66" s="462"/>
      <c r="J66" s="462"/>
    </row>
    <row r="67" spans="1:10" ht="60">
      <c r="A67" s="1390"/>
      <c r="B67" s="1391"/>
      <c r="C67" s="1391"/>
      <c r="D67" s="1391"/>
      <c r="E67" s="1391"/>
      <c r="F67" s="1392"/>
      <c r="G67" s="448" t="s">
        <v>615</v>
      </c>
      <c r="H67" s="425" t="s">
        <v>1189</v>
      </c>
      <c r="I67" s="426" t="s">
        <v>527</v>
      </c>
      <c r="J67" s="426" t="s">
        <v>790</v>
      </c>
    </row>
    <row r="68" spans="1:10" ht="10.5" customHeight="1">
      <c r="A68" s="1357" t="s">
        <v>594</v>
      </c>
      <c r="B68" s="1358"/>
      <c r="C68" s="1358"/>
      <c r="D68" s="1358"/>
      <c r="E68" s="1358"/>
      <c r="F68" s="1359"/>
      <c r="G68" s="449" t="s">
        <v>595</v>
      </c>
      <c r="H68" s="450">
        <v>1</v>
      </c>
      <c r="I68" s="451">
        <v>2</v>
      </c>
      <c r="J68" s="451">
        <v>3</v>
      </c>
    </row>
    <row r="69" spans="1:10" ht="24.75" customHeight="1">
      <c r="A69" s="1351" t="s">
        <v>208</v>
      </c>
      <c r="B69" s="1352"/>
      <c r="C69" s="1352"/>
      <c r="D69" s="1352"/>
      <c r="E69" s="1352"/>
      <c r="F69" s="1353"/>
      <c r="G69" s="465" t="s">
        <v>209</v>
      </c>
      <c r="H69" s="467"/>
      <c r="I69" s="195"/>
      <c r="J69" s="195"/>
    </row>
    <row r="70" spans="1:10">
      <c r="A70" s="1351" t="s">
        <v>342</v>
      </c>
      <c r="B70" s="1352"/>
      <c r="C70" s="1352"/>
      <c r="D70" s="1352"/>
      <c r="E70" s="1352"/>
      <c r="F70" s="1353"/>
      <c r="G70" s="465" t="s">
        <v>343</v>
      </c>
      <c r="H70" s="201"/>
      <c r="I70" s="195"/>
      <c r="J70" s="195"/>
    </row>
    <row r="71" spans="1:10" ht="24" customHeight="1">
      <c r="A71" s="1354" t="s">
        <v>78</v>
      </c>
      <c r="B71" s="1355"/>
      <c r="C71" s="1355"/>
      <c r="D71" s="1355"/>
      <c r="E71" s="1355"/>
      <c r="F71" s="1356"/>
      <c r="G71" s="465" t="s">
        <v>79</v>
      </c>
      <c r="H71" s="201"/>
      <c r="I71" s="195"/>
      <c r="J71" s="195"/>
    </row>
    <row r="72" spans="1:10" ht="12.75" customHeight="1">
      <c r="A72" s="1351" t="s">
        <v>344</v>
      </c>
      <c r="B72" s="1352"/>
      <c r="C72" s="1352"/>
      <c r="D72" s="1352"/>
      <c r="E72" s="1352"/>
      <c r="F72" s="1353"/>
      <c r="G72" s="465" t="s">
        <v>345</v>
      </c>
      <c r="H72" s="201"/>
      <c r="I72" s="195"/>
      <c r="J72" s="195"/>
    </row>
    <row r="73" spans="1:10" ht="17.25" customHeight="1">
      <c r="A73" s="1351" t="s">
        <v>775</v>
      </c>
      <c r="B73" s="1352"/>
      <c r="C73" s="1352"/>
      <c r="D73" s="1352"/>
      <c r="E73" s="1352"/>
      <c r="F73" s="1353"/>
      <c r="G73" s="465" t="s">
        <v>820</v>
      </c>
      <c r="H73" s="201"/>
      <c r="I73" s="195"/>
      <c r="J73" s="195"/>
    </row>
    <row r="74" spans="1:10" ht="12.75" customHeight="1" thickBot="1">
      <c r="A74" s="1365" t="s">
        <v>72</v>
      </c>
      <c r="B74" s="1366"/>
      <c r="C74" s="1366"/>
      <c r="D74" s="1366"/>
      <c r="E74" s="1366"/>
      <c r="F74" s="1367"/>
      <c r="G74" s="466" t="s">
        <v>776</v>
      </c>
      <c r="H74" s="207" t="s">
        <v>331</v>
      </c>
      <c r="I74" s="207" t="s">
        <v>331</v>
      </c>
      <c r="J74" s="199"/>
    </row>
    <row r="75" spans="1:10" ht="17.25" customHeight="1">
      <c r="A75" s="455"/>
      <c r="B75" s="455"/>
      <c r="C75" s="455"/>
      <c r="D75" s="455"/>
      <c r="E75" s="455"/>
      <c r="F75" s="455"/>
      <c r="G75" s="4"/>
      <c r="H75" s="4"/>
      <c r="I75" s="4"/>
      <c r="J75" s="4"/>
    </row>
    <row r="76" spans="1:10" ht="18" customHeight="1" thickBot="1">
      <c r="A76" s="461" t="s">
        <v>50</v>
      </c>
      <c r="B76" s="462"/>
      <c r="C76" s="462"/>
      <c r="D76" s="456"/>
      <c r="E76" s="456"/>
      <c r="F76" s="456"/>
      <c r="G76" s="206"/>
      <c r="H76" s="206"/>
      <c r="I76" s="206"/>
      <c r="J76" s="206"/>
    </row>
    <row r="77" spans="1:10" ht="60" customHeight="1">
      <c r="A77" s="1362"/>
      <c r="B77" s="1363"/>
      <c r="C77" s="1363"/>
      <c r="D77" s="1363"/>
      <c r="E77" s="1363"/>
      <c r="F77" s="1364"/>
      <c r="G77" s="448" t="s">
        <v>615</v>
      </c>
      <c r="H77" s="425" t="s">
        <v>1189</v>
      </c>
      <c r="I77" s="426" t="s">
        <v>528</v>
      </c>
      <c r="J77" s="426" t="s">
        <v>529</v>
      </c>
    </row>
    <row r="78" spans="1:10" ht="11.25" customHeight="1">
      <c r="A78" s="1357" t="s">
        <v>594</v>
      </c>
      <c r="B78" s="1358"/>
      <c r="C78" s="1358"/>
      <c r="D78" s="1358"/>
      <c r="E78" s="1358"/>
      <c r="F78" s="1359"/>
      <c r="G78" s="449" t="s">
        <v>595</v>
      </c>
      <c r="H78" s="450">
        <v>1</v>
      </c>
      <c r="I78" s="451">
        <v>2</v>
      </c>
      <c r="J78" s="451">
        <v>3</v>
      </c>
    </row>
    <row r="79" spans="1:10" ht="37.5" customHeight="1">
      <c r="A79" s="1354" t="s">
        <v>840</v>
      </c>
      <c r="B79" s="1355"/>
      <c r="C79" s="1355"/>
      <c r="D79" s="1355"/>
      <c r="E79" s="1355"/>
      <c r="F79" s="1356"/>
      <c r="G79" s="208" t="s">
        <v>841</v>
      </c>
      <c r="H79" s="209">
        <v>0</v>
      </c>
      <c r="I79" s="210">
        <v>0</v>
      </c>
      <c r="J79" s="210">
        <v>0</v>
      </c>
    </row>
    <row r="80" spans="1:10" ht="11.25" customHeight="1">
      <c r="A80" s="1360" t="s">
        <v>706</v>
      </c>
      <c r="B80" s="1368" t="s">
        <v>168</v>
      </c>
      <c r="C80" s="1368"/>
      <c r="D80" s="1368"/>
      <c r="E80" s="1368"/>
      <c r="F80" s="1369"/>
      <c r="G80" s="75" t="s">
        <v>842</v>
      </c>
      <c r="H80" s="201"/>
      <c r="I80" s="195"/>
      <c r="J80" s="195"/>
    </row>
    <row r="81" spans="1:10" ht="12.75" customHeight="1" thickBot="1">
      <c r="A81" s="1361"/>
      <c r="B81" s="1370" t="s">
        <v>917</v>
      </c>
      <c r="C81" s="1370"/>
      <c r="D81" s="1370"/>
      <c r="E81" s="1370"/>
      <c r="F81" s="1371"/>
      <c r="G81" s="202" t="s">
        <v>843</v>
      </c>
      <c r="H81" s="203"/>
      <c r="I81" s="199"/>
      <c r="J81" s="199"/>
    </row>
    <row r="82" spans="1:10" ht="12.75" customHeight="1">
      <c r="A82" s="457"/>
      <c r="B82" s="458"/>
      <c r="C82" s="458"/>
      <c r="D82" s="458"/>
      <c r="E82" s="458"/>
      <c r="F82" s="458"/>
      <c r="G82" s="432"/>
      <c r="H82" s="439"/>
      <c r="I82" s="439"/>
      <c r="J82" s="439"/>
    </row>
    <row r="83" spans="1:10" ht="15" customHeight="1">
      <c r="A83" s="457"/>
      <c r="B83" s="458"/>
      <c r="C83" s="458"/>
      <c r="D83" s="458"/>
      <c r="E83" s="458"/>
      <c r="F83" s="458"/>
      <c r="G83" s="211"/>
      <c r="H83" s="19"/>
      <c r="I83" s="19"/>
      <c r="J83" s="19"/>
    </row>
    <row r="84" spans="1:10">
      <c r="A84" s="3"/>
      <c r="B84" s="111"/>
      <c r="C84" s="111"/>
      <c r="D84" s="111"/>
      <c r="E84" s="111"/>
      <c r="F84" s="111"/>
      <c r="G84" s="111"/>
      <c r="H84" s="115" t="s">
        <v>298</v>
      </c>
      <c r="I84" s="1428" t="s">
        <v>1207</v>
      </c>
      <c r="J84" s="1429"/>
    </row>
    <row r="85" spans="1:10">
      <c r="A85" s="3"/>
      <c r="B85" s="111"/>
      <c r="C85" s="112"/>
      <c r="D85" s="112"/>
      <c r="E85" s="112"/>
      <c r="F85" s="112"/>
      <c r="G85" s="112"/>
      <c r="H85" s="13"/>
      <c r="I85" s="13"/>
      <c r="J85" s="3"/>
    </row>
    <row r="86" spans="1:10">
      <c r="A86" s="3"/>
      <c r="B86" s="113" t="s">
        <v>981</v>
      </c>
      <c r="C86" s="1372" t="str">
        <f>баланс!C216</f>
        <v>ГЕОРГИ ГАЙДАРСКИ</v>
      </c>
      <c r="D86" s="1373"/>
      <c r="E86" s="1373"/>
      <c r="F86" s="1373"/>
      <c r="G86" s="1374"/>
      <c r="H86" s="13"/>
      <c r="I86" s="1430"/>
      <c r="J86" s="1431"/>
    </row>
    <row r="87" spans="1:10">
      <c r="A87" s="3"/>
      <c r="B87" s="113" t="s">
        <v>21</v>
      </c>
      <c r="C87" s="1372" t="str">
        <f>баланс!C217</f>
        <v>РИЛКА ПУМОВА</v>
      </c>
      <c r="D87" s="1373"/>
      <c r="E87" s="1373"/>
      <c r="F87" s="1373"/>
      <c r="G87" s="1374"/>
      <c r="H87" s="13"/>
      <c r="I87" s="875"/>
      <c r="J87" s="1432"/>
    </row>
    <row r="88" spans="1:10">
      <c r="A88" s="3"/>
      <c r="B88" s="111" t="s">
        <v>229</v>
      </c>
      <c r="C88" s="1375" t="s">
        <v>437</v>
      </c>
      <c r="D88" s="1375"/>
      <c r="E88" s="1375"/>
      <c r="F88" s="1375"/>
      <c r="G88" s="1375"/>
      <c r="H88" s="16"/>
      <c r="I88" s="1425" t="s">
        <v>221</v>
      </c>
      <c r="J88" s="1425"/>
    </row>
    <row r="89" spans="1:10" ht="13.5" customHeight="1">
      <c r="A89" s="3"/>
      <c r="B89" s="115" t="s">
        <v>222</v>
      </c>
      <c r="C89" s="1372" t="str">
        <f>баланс!C219</f>
        <v>ГЕОРГИ ГАЙДАРСКИ</v>
      </c>
      <c r="D89" s="1373"/>
      <c r="E89" s="1373"/>
      <c r="F89" s="1373"/>
      <c r="G89" s="1374"/>
      <c r="H89" s="3"/>
      <c r="I89" s="1426" t="str">
        <f>баланс!F219</f>
        <v>064 848964</v>
      </c>
      <c r="J89" s="1427"/>
    </row>
    <row r="90" spans="1:10">
      <c r="A90" s="3"/>
      <c r="B90" s="111"/>
      <c r="C90" s="1207" t="s">
        <v>437</v>
      </c>
      <c r="D90" s="1207"/>
      <c r="E90" s="1207"/>
      <c r="F90" s="1207"/>
      <c r="G90" s="1207"/>
      <c r="H90" s="114"/>
      <c r="I90" s="1425" t="s">
        <v>868</v>
      </c>
      <c r="J90" s="1425"/>
    </row>
  </sheetData>
  <mergeCells count="82">
    <mergeCell ref="A1:B1"/>
    <mergeCell ref="I90:J90"/>
    <mergeCell ref="I89:J89"/>
    <mergeCell ref="I84:J84"/>
    <mergeCell ref="I86:J86"/>
    <mergeCell ref="I87:J87"/>
    <mergeCell ref="I88:J88"/>
    <mergeCell ref="C1:D1"/>
    <mergeCell ref="C2:D2"/>
    <mergeCell ref="C3:D3"/>
    <mergeCell ref="A26:F26"/>
    <mergeCell ref="A27:F27"/>
    <mergeCell ref="A20:F20"/>
    <mergeCell ref="A21:F21"/>
    <mergeCell ref="A25:F25"/>
    <mergeCell ref="A23:F23"/>
    <mergeCell ref="A8:J8"/>
    <mergeCell ref="A5:J5"/>
    <mergeCell ref="A24:F24"/>
    <mergeCell ref="A18:F18"/>
    <mergeCell ref="A19:F19"/>
    <mergeCell ref="A22:F22"/>
    <mergeCell ref="H9:I9"/>
    <mergeCell ref="A9:F10"/>
    <mergeCell ref="A17:F17"/>
    <mergeCell ref="A16:F16"/>
    <mergeCell ref="A15:F15"/>
    <mergeCell ref="G9:G10"/>
    <mergeCell ref="A11:F11"/>
    <mergeCell ref="A12:F12"/>
    <mergeCell ref="A13:F13"/>
    <mergeCell ref="A14:F14"/>
    <mergeCell ref="B38:H38"/>
    <mergeCell ref="A31:H31"/>
    <mergeCell ref="B35:H35"/>
    <mergeCell ref="B36:H36"/>
    <mergeCell ref="A32:H32"/>
    <mergeCell ref="A33:A37"/>
    <mergeCell ref="B33:H33"/>
    <mergeCell ref="B34:H34"/>
    <mergeCell ref="B37:H37"/>
    <mergeCell ref="A70:F70"/>
    <mergeCell ref="B40:H40"/>
    <mergeCell ref="C41:H41"/>
    <mergeCell ref="C39:H39"/>
    <mergeCell ref="A69:F69"/>
    <mergeCell ref="A68:F68"/>
    <mergeCell ref="A67:F67"/>
    <mergeCell ref="B62:H62"/>
    <mergeCell ref="B63:H63"/>
    <mergeCell ref="B64:H64"/>
    <mergeCell ref="A38:A41"/>
    <mergeCell ref="B59:B61"/>
    <mergeCell ref="C56:H56"/>
    <mergeCell ref="A51:H51"/>
    <mergeCell ref="C60:H60"/>
    <mergeCell ref="C57:H57"/>
    <mergeCell ref="B58:H58"/>
    <mergeCell ref="C61:H61"/>
    <mergeCell ref="A50:H50"/>
    <mergeCell ref="D55:H55"/>
    <mergeCell ref="A52:A64"/>
    <mergeCell ref="C54:H54"/>
    <mergeCell ref="C59:H59"/>
    <mergeCell ref="B52:H52"/>
    <mergeCell ref="B53:B57"/>
    <mergeCell ref="C53:H53"/>
    <mergeCell ref="C90:G90"/>
    <mergeCell ref="C86:G86"/>
    <mergeCell ref="C87:G87"/>
    <mergeCell ref="C88:G88"/>
    <mergeCell ref="C89:G89"/>
    <mergeCell ref="A72:F72"/>
    <mergeCell ref="A71:F71"/>
    <mergeCell ref="A78:F78"/>
    <mergeCell ref="A79:F79"/>
    <mergeCell ref="A80:A81"/>
    <mergeCell ref="A77:F77"/>
    <mergeCell ref="A73:F73"/>
    <mergeCell ref="A74:F74"/>
    <mergeCell ref="B80:F80"/>
    <mergeCell ref="B81:F81"/>
  </mergeCells>
  <phoneticPr fontId="35" type="noConversion"/>
  <hyperlinks>
    <hyperlink ref="A83:J83" r:id="rId1" location="DMA!A1" display="СЛЕДВАЩ ДОКУМЕНТ РАЗХОДИ ЗА ПРИДОБИВАНЕ НА ДЪЛГОТРАЙНИ МАТЕРИАЛНИ АКТИВИ"/>
  </hyperlinks>
  <printOptions horizontalCentered="1" verticalCentered="1"/>
  <pageMargins left="0.39370078740157483" right="0.23622047244094491" top="0.78740157480314965" bottom="0.78740157480314965" header="0.51181102362204722" footer="0.51181102362204722"/>
  <pageSetup paperSize="9" scale="9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R123"/>
  <sheetViews>
    <sheetView topLeftCell="D70" zoomScaleNormal="100" workbookViewId="0">
      <selection activeCell="L11" sqref="L11"/>
    </sheetView>
  </sheetViews>
  <sheetFormatPr defaultRowHeight="12.75"/>
  <cols>
    <col min="1" max="1" width="3.28515625" customWidth="1"/>
    <col min="2" max="2" width="11.7109375" customWidth="1"/>
    <col min="3" max="3" width="4.42578125" customWidth="1"/>
    <col min="4" max="4" width="14.42578125" customWidth="1"/>
    <col min="5" max="5" width="4.42578125" customWidth="1"/>
    <col min="6" max="6" width="13.140625" customWidth="1"/>
    <col min="7" max="7" width="8.5703125" customWidth="1"/>
    <col min="8" max="8" width="12.5703125" customWidth="1"/>
    <col min="9" max="9" width="11.85546875" customWidth="1"/>
    <col min="11" max="11" width="5.85546875" customWidth="1"/>
    <col min="13" max="13" width="10.28515625" customWidth="1"/>
    <col min="14" max="14" width="12" customWidth="1"/>
  </cols>
  <sheetData>
    <row r="1" spans="1:18">
      <c r="A1" s="4"/>
      <c r="B1" s="778" t="s">
        <v>109</v>
      </c>
      <c r="C1" s="778"/>
      <c r="D1" s="778"/>
      <c r="E1" s="778"/>
      <c r="F1" s="778"/>
      <c r="G1" s="778"/>
      <c r="H1" s="779"/>
      <c r="I1" s="784" t="s">
        <v>892</v>
      </c>
      <c r="J1" s="785"/>
      <c r="K1" s="24"/>
      <c r="L1" s="216"/>
      <c r="M1" s="216"/>
      <c r="N1" s="217"/>
      <c r="O1" s="146"/>
      <c r="P1" s="33"/>
      <c r="Q1" s="33"/>
      <c r="R1" s="35"/>
    </row>
    <row r="2" spans="1:18" ht="13.5" thickBot="1">
      <c r="A2" s="4"/>
      <c r="B2" s="596"/>
      <c r="C2" s="596"/>
      <c r="D2" s="598" t="s">
        <v>82</v>
      </c>
      <c r="E2" s="599" t="s">
        <v>1209</v>
      </c>
      <c r="F2" s="596"/>
      <c r="G2" s="596"/>
      <c r="H2" s="597"/>
      <c r="I2" s="792">
        <f>начало!A9</f>
        <v>131147469</v>
      </c>
      <c r="J2" s="793"/>
      <c r="K2" s="26"/>
      <c r="L2" s="146"/>
      <c r="M2" s="146"/>
      <c r="N2" s="218"/>
      <c r="O2" s="146"/>
      <c r="P2" s="33"/>
      <c r="Q2" s="33"/>
      <c r="R2" s="35"/>
    </row>
    <row r="3" spans="1:18">
      <c r="A3" s="4"/>
      <c r="B3" s="250"/>
      <c r="D3" s="25"/>
      <c r="E3" s="25"/>
      <c r="F3" s="25"/>
      <c r="G3" s="25"/>
      <c r="H3" s="25"/>
      <c r="I3" s="258"/>
      <c r="J3" s="258"/>
      <c r="K3" s="26"/>
      <c r="L3" s="146"/>
      <c r="M3" s="146"/>
      <c r="N3" s="218"/>
      <c r="O3" s="146"/>
      <c r="P3" s="33"/>
      <c r="Q3" s="33"/>
      <c r="R3" s="35"/>
    </row>
    <row r="4" spans="1:18" ht="13.5" thickBot="1">
      <c r="A4" s="185" t="s">
        <v>229</v>
      </c>
      <c r="B4" s="513" t="s">
        <v>725</v>
      </c>
      <c r="C4" s="185"/>
      <c r="D4" s="185"/>
      <c r="E4" s="185"/>
      <c r="F4" s="185"/>
      <c r="G4" s="185"/>
      <c r="H4" s="185"/>
      <c r="I4" s="185"/>
      <c r="J4" s="185"/>
      <c r="K4" s="514"/>
      <c r="L4" s="107"/>
      <c r="M4" s="107"/>
      <c r="N4" s="14"/>
      <c r="O4" s="13"/>
      <c r="P4" s="33"/>
      <c r="Q4" s="33"/>
      <c r="R4" s="35"/>
    </row>
    <row r="5" spans="1:18">
      <c r="A5" s="515"/>
      <c r="B5" s="798" t="s">
        <v>110</v>
      </c>
      <c r="C5" s="798"/>
      <c r="D5" s="798"/>
      <c r="E5" s="798"/>
      <c r="F5" s="798"/>
      <c r="G5" s="798"/>
      <c r="H5" s="798"/>
      <c r="I5" s="798"/>
      <c r="J5" s="798"/>
      <c r="K5" s="516"/>
      <c r="L5" s="107"/>
      <c r="M5" s="107"/>
      <c r="N5" s="14"/>
      <c r="O5" s="13"/>
      <c r="P5" s="33"/>
      <c r="Q5" s="33"/>
      <c r="R5" s="35"/>
    </row>
    <row r="6" spans="1:18" ht="12.75" customHeight="1">
      <c r="A6" s="517"/>
      <c r="B6" s="820" t="str">
        <f>+начало!D10</f>
        <v>"Б Н К" ЕООД</v>
      </c>
      <c r="C6" s="821"/>
      <c r="D6" s="821"/>
      <c r="E6" s="821"/>
      <c r="F6" s="821"/>
      <c r="G6" s="821"/>
      <c r="H6" s="821"/>
      <c r="I6" s="821"/>
      <c r="J6" s="822"/>
      <c r="K6" s="518"/>
      <c r="L6" s="490"/>
      <c r="M6" s="490"/>
      <c r="N6" s="14"/>
      <c r="O6" s="13"/>
      <c r="P6" s="33"/>
      <c r="Q6" s="33"/>
      <c r="R6" s="35"/>
    </row>
    <row r="7" spans="1:18">
      <c r="A7" s="517"/>
      <c r="B7" s="788" t="s">
        <v>223</v>
      </c>
      <c r="C7" s="788"/>
      <c r="D7" s="788"/>
      <c r="E7" s="788"/>
      <c r="F7" s="788"/>
      <c r="G7" s="788"/>
      <c r="H7" s="788"/>
      <c r="I7" s="788"/>
      <c r="J7" s="788"/>
      <c r="K7" s="518"/>
      <c r="L7" s="490"/>
      <c r="M7" s="490"/>
      <c r="N7" s="14"/>
      <c r="O7" s="13"/>
      <c r="P7" s="33"/>
      <c r="Q7" s="33"/>
      <c r="R7" s="35"/>
    </row>
    <row r="8" spans="1:18">
      <c r="A8" s="517"/>
      <c r="B8" s="491" t="s">
        <v>172</v>
      </c>
      <c r="C8" s="789" t="s">
        <v>570</v>
      </c>
      <c r="D8" s="790"/>
      <c r="E8" s="790"/>
      <c r="F8" s="790"/>
      <c r="G8" s="519"/>
      <c r="H8" s="519"/>
      <c r="I8" s="519"/>
      <c r="J8" s="520"/>
      <c r="K8" s="521" t="s">
        <v>651</v>
      </c>
      <c r="L8" s="107"/>
      <c r="M8" s="107"/>
      <c r="N8" s="13"/>
      <c r="O8" s="13"/>
      <c r="P8" s="33"/>
      <c r="Q8" s="33"/>
      <c r="R8" s="35"/>
    </row>
    <row r="9" spans="1:18">
      <c r="A9" s="517"/>
      <c r="B9" s="490"/>
      <c r="C9" s="522"/>
      <c r="D9" s="522"/>
      <c r="E9" s="522"/>
      <c r="F9" s="522"/>
      <c r="G9" s="522"/>
      <c r="H9" s="522"/>
      <c r="I9" s="522"/>
      <c r="J9" s="522"/>
      <c r="K9" s="518"/>
      <c r="L9" s="107"/>
      <c r="M9" s="107"/>
      <c r="N9" s="13"/>
      <c r="O9" s="13"/>
      <c r="P9" s="33"/>
      <c r="Q9" s="33"/>
      <c r="R9" s="35"/>
    </row>
    <row r="10" spans="1:18">
      <c r="A10" s="517"/>
      <c r="B10" s="492" t="s">
        <v>173</v>
      </c>
      <c r="C10" s="789" t="str">
        <f>начало!$C$12</f>
        <v xml:space="preserve">ПЛЕВЕН </v>
      </c>
      <c r="D10" s="790"/>
      <c r="E10" s="790"/>
      <c r="F10" s="791"/>
      <c r="G10" s="107"/>
      <c r="H10" s="523" t="s">
        <v>236</v>
      </c>
      <c r="I10" s="789"/>
      <c r="J10" s="791"/>
      <c r="K10" s="521" t="s">
        <v>652</v>
      </c>
      <c r="L10" s="524"/>
      <c r="M10" s="524"/>
      <c r="N10" s="13"/>
      <c r="O10" s="13"/>
      <c r="P10" s="33"/>
      <c r="Q10" s="33"/>
      <c r="R10" s="35"/>
    </row>
    <row r="11" spans="1:18">
      <c r="A11" s="517"/>
      <c r="B11" s="490"/>
      <c r="C11" s="522"/>
      <c r="D11" s="522"/>
      <c r="E11" s="522"/>
      <c r="F11" s="522"/>
      <c r="G11" s="522"/>
      <c r="H11" s="522"/>
      <c r="I11" s="522"/>
      <c r="J11" s="522"/>
      <c r="K11" s="518"/>
      <c r="L11" s="107"/>
      <c r="M11" s="107"/>
      <c r="N11" s="13"/>
      <c r="O11" s="13"/>
      <c r="P11" s="33"/>
      <c r="Q11" s="33"/>
      <c r="R11" s="35"/>
    </row>
    <row r="12" spans="1:18">
      <c r="A12" s="517"/>
      <c r="B12" s="492" t="s">
        <v>174</v>
      </c>
      <c r="C12" s="823" t="str">
        <f>начало!$C$11</f>
        <v xml:space="preserve">ПЛЕВЕН </v>
      </c>
      <c r="D12" s="823"/>
      <c r="E12" s="823"/>
      <c r="F12" s="823"/>
      <c r="G12" s="522"/>
      <c r="H12" s="824" t="s">
        <v>224</v>
      </c>
      <c r="I12" s="824"/>
      <c r="J12" s="488" t="s">
        <v>572</v>
      </c>
      <c r="K12" s="518"/>
      <c r="L12" s="107"/>
      <c r="M12" s="107"/>
      <c r="N12" s="13"/>
      <c r="O12" s="13"/>
      <c r="P12" s="33"/>
      <c r="Q12" s="33"/>
      <c r="R12" s="35"/>
    </row>
    <row r="13" spans="1:18">
      <c r="A13" s="517"/>
      <c r="B13" s="490"/>
      <c r="C13" s="522"/>
      <c r="D13" s="522"/>
      <c r="E13" s="522"/>
      <c r="F13" s="522"/>
      <c r="G13" s="522"/>
      <c r="H13" s="489"/>
      <c r="I13" s="489"/>
      <c r="J13" s="525"/>
      <c r="K13" s="518"/>
      <c r="L13" s="107"/>
      <c r="M13" s="107"/>
      <c r="N13" s="13"/>
      <c r="O13" s="13"/>
      <c r="P13" s="33"/>
      <c r="Q13" s="33"/>
      <c r="R13" s="35"/>
    </row>
    <row r="14" spans="1:18">
      <c r="A14" s="517"/>
      <c r="B14" s="783" t="s">
        <v>175</v>
      </c>
      <c r="C14" s="783"/>
      <c r="D14" s="486" t="s">
        <v>571</v>
      </c>
      <c r="E14" s="522"/>
      <c r="F14" s="522"/>
      <c r="G14" s="522"/>
      <c r="H14" s="522"/>
      <c r="I14" s="522"/>
      <c r="J14" s="522"/>
      <c r="K14" s="518"/>
      <c r="L14" s="524"/>
      <c r="M14" s="524"/>
      <c r="N14" s="27"/>
      <c r="O14" s="13"/>
      <c r="P14" s="33"/>
      <c r="Q14" s="33"/>
      <c r="R14" s="35"/>
    </row>
    <row r="15" spans="1:18">
      <c r="A15" s="517"/>
      <c r="B15" s="490"/>
      <c r="C15" s="522"/>
      <c r="D15" s="522"/>
      <c r="E15" s="522"/>
      <c r="F15" s="522"/>
      <c r="G15" s="522"/>
      <c r="H15" s="522"/>
      <c r="I15" s="522"/>
      <c r="J15" s="522"/>
      <c r="K15" s="518"/>
      <c r="L15" s="107"/>
      <c r="M15" s="107"/>
      <c r="N15" s="13"/>
      <c r="O15" s="13"/>
      <c r="P15" s="33"/>
      <c r="Q15" s="33"/>
      <c r="R15" s="35"/>
    </row>
    <row r="16" spans="1:18">
      <c r="A16" s="517"/>
      <c r="B16" s="492" t="s">
        <v>176</v>
      </c>
      <c r="C16" s="797" t="s">
        <v>573</v>
      </c>
      <c r="D16" s="797"/>
      <c r="E16" s="797"/>
      <c r="F16" s="797"/>
      <c r="G16" s="797"/>
      <c r="H16" s="489"/>
      <c r="I16" s="492" t="s">
        <v>177</v>
      </c>
      <c r="J16" s="486" t="s">
        <v>574</v>
      </c>
      <c r="K16" s="518"/>
      <c r="L16" s="526"/>
      <c r="M16" s="526"/>
      <c r="N16" s="3"/>
      <c r="O16" s="3"/>
      <c r="P16" s="21"/>
      <c r="Q16" s="21"/>
      <c r="R16" s="22"/>
    </row>
    <row r="17" spans="1:18">
      <c r="A17" s="517"/>
      <c r="B17" s="490"/>
      <c r="C17" s="522"/>
      <c r="D17" s="522"/>
      <c r="E17" s="522"/>
      <c r="F17" s="522"/>
      <c r="G17" s="522"/>
      <c r="H17" s="489"/>
      <c r="I17" s="490"/>
      <c r="J17" s="522"/>
      <c r="K17" s="518"/>
      <c r="L17" s="526"/>
      <c r="M17" s="526"/>
      <c r="N17" s="3"/>
      <c r="O17" s="3"/>
      <c r="P17" s="21"/>
      <c r="Q17" s="21"/>
      <c r="R17" s="22"/>
    </row>
    <row r="18" spans="1:18">
      <c r="A18" s="517"/>
      <c r="B18" s="492" t="s">
        <v>178</v>
      </c>
      <c r="C18" s="797"/>
      <c r="D18" s="797"/>
      <c r="E18" s="797"/>
      <c r="F18" s="797"/>
      <c r="G18" s="797"/>
      <c r="H18" s="489"/>
      <c r="I18" s="492" t="s">
        <v>179</v>
      </c>
      <c r="J18" s="486"/>
      <c r="K18" s="518"/>
      <c r="L18" s="526"/>
      <c r="M18" s="526"/>
      <c r="N18" s="3"/>
      <c r="O18" s="3"/>
      <c r="P18" s="21"/>
      <c r="Q18" s="21"/>
      <c r="R18" s="22"/>
    </row>
    <row r="19" spans="1:18">
      <c r="A19" s="517"/>
      <c r="B19" s="490"/>
      <c r="C19" s="522"/>
      <c r="D19" s="522"/>
      <c r="E19" s="522"/>
      <c r="F19" s="522"/>
      <c r="G19" s="522"/>
      <c r="H19" s="489"/>
      <c r="I19" s="490"/>
      <c r="J19" s="522"/>
      <c r="K19" s="518"/>
      <c r="L19" s="526"/>
      <c r="M19" s="526"/>
      <c r="N19" s="3"/>
      <c r="O19" s="3"/>
      <c r="P19" s="21"/>
      <c r="Q19" s="21"/>
      <c r="R19" s="22"/>
    </row>
    <row r="20" spans="1:18">
      <c r="A20" s="517"/>
      <c r="B20" s="492" t="s">
        <v>225</v>
      </c>
      <c r="C20" s="797"/>
      <c r="D20" s="797"/>
      <c r="E20" s="797"/>
      <c r="F20" s="797"/>
      <c r="G20" s="797"/>
      <c r="H20" s="489"/>
      <c r="I20" s="492" t="s">
        <v>180</v>
      </c>
      <c r="J20" s="486"/>
      <c r="K20" s="518"/>
      <c r="L20" s="526"/>
      <c r="M20" s="526"/>
      <c r="N20" s="3"/>
      <c r="O20" s="3"/>
      <c r="P20" s="21"/>
      <c r="Q20" s="21"/>
      <c r="R20" s="22"/>
    </row>
    <row r="21" spans="1:18">
      <c r="A21" s="517"/>
      <c r="B21" s="490"/>
      <c r="C21" s="522"/>
      <c r="D21" s="522"/>
      <c r="E21" s="522"/>
      <c r="F21" s="522"/>
      <c r="G21" s="522"/>
      <c r="H21" s="489"/>
      <c r="I21" s="490"/>
      <c r="J21" s="522"/>
      <c r="K21" s="518"/>
      <c r="L21" s="526"/>
      <c r="M21" s="526"/>
      <c r="N21" s="3"/>
      <c r="O21" s="3"/>
      <c r="P21" s="21"/>
      <c r="Q21" s="21"/>
      <c r="R21" s="22"/>
    </row>
    <row r="22" spans="1:18">
      <c r="A22" s="517"/>
      <c r="B22" s="492" t="s">
        <v>181</v>
      </c>
      <c r="C22" s="797"/>
      <c r="D22" s="797"/>
      <c r="E22" s="797"/>
      <c r="F22" s="797"/>
      <c r="G22" s="797"/>
      <c r="H22" s="489"/>
      <c r="I22" s="492" t="s">
        <v>182</v>
      </c>
      <c r="J22" s="486"/>
      <c r="K22" s="518"/>
      <c r="L22" s="526"/>
      <c r="M22" s="526"/>
      <c r="N22" s="3"/>
      <c r="O22" s="3"/>
      <c r="P22" s="21"/>
      <c r="Q22" s="21"/>
      <c r="R22" s="22"/>
    </row>
    <row r="23" spans="1:18">
      <c r="A23" s="517"/>
      <c r="B23" s="490"/>
      <c r="C23" s="522"/>
      <c r="D23" s="522"/>
      <c r="E23" s="522"/>
      <c r="F23" s="522"/>
      <c r="G23" s="522"/>
      <c r="H23" s="489"/>
      <c r="I23" s="490"/>
      <c r="J23" s="522"/>
      <c r="K23" s="518"/>
      <c r="L23" s="526"/>
      <c r="M23" s="526"/>
      <c r="N23" s="3"/>
      <c r="O23" s="3"/>
      <c r="P23" s="21"/>
      <c r="Q23" s="21"/>
      <c r="R23" s="22"/>
    </row>
    <row r="24" spans="1:18">
      <c r="A24" s="517"/>
      <c r="B24" s="492" t="s">
        <v>183</v>
      </c>
      <c r="C24" s="797"/>
      <c r="D24" s="797"/>
      <c r="E24" s="797"/>
      <c r="F24" s="797"/>
      <c r="G24" s="797"/>
      <c r="H24" s="489"/>
      <c r="I24" s="492" t="s">
        <v>207</v>
      </c>
      <c r="J24" s="486"/>
      <c r="K24" s="518"/>
      <c r="L24" s="526"/>
      <c r="M24" s="526"/>
      <c r="N24" s="3"/>
      <c r="O24" s="3"/>
      <c r="P24" s="21"/>
      <c r="Q24" s="21"/>
      <c r="R24" s="22"/>
    </row>
    <row r="25" spans="1:18">
      <c r="A25" s="517"/>
      <c r="B25" s="490"/>
      <c r="C25" s="527"/>
      <c r="D25" s="527"/>
      <c r="E25" s="527"/>
      <c r="F25" s="527"/>
      <c r="G25" s="527"/>
      <c r="H25" s="489"/>
      <c r="I25" s="490"/>
      <c r="J25" s="522"/>
      <c r="K25" s="518"/>
      <c r="L25" s="526"/>
      <c r="M25" s="526"/>
      <c r="N25" s="3"/>
      <c r="O25" s="3"/>
      <c r="P25" s="21"/>
      <c r="Q25" s="21"/>
      <c r="R25" s="22"/>
    </row>
    <row r="26" spans="1:18">
      <c r="A26" s="517"/>
      <c r="B26" s="528" t="s">
        <v>238</v>
      </c>
      <c r="C26" s="797"/>
      <c r="D26" s="797"/>
      <c r="E26" s="797"/>
      <c r="F26" s="797"/>
      <c r="G26" s="797"/>
      <c r="H26" s="489"/>
      <c r="I26" s="529" t="s">
        <v>226</v>
      </c>
      <c r="J26" s="486"/>
      <c r="K26" s="518"/>
      <c r="L26" s="526"/>
      <c r="M26" s="526"/>
      <c r="N26" s="3"/>
      <c r="O26" s="3"/>
      <c r="P26" s="21"/>
      <c r="Q26" s="21"/>
      <c r="R26" s="22"/>
    </row>
    <row r="27" spans="1:18">
      <c r="A27" s="517"/>
      <c r="B27" s="530"/>
      <c r="C27" s="527"/>
      <c r="D27" s="527"/>
      <c r="E27" s="527"/>
      <c r="F27" s="527"/>
      <c r="G27" s="527"/>
      <c r="H27" s="489"/>
      <c r="I27" s="531"/>
      <c r="J27" s="522"/>
      <c r="K27" s="518"/>
      <c r="L27" s="526"/>
      <c r="M27" s="526"/>
      <c r="N27" s="3"/>
      <c r="O27" s="3"/>
      <c r="P27" s="21"/>
      <c r="Q27" s="21"/>
      <c r="R27" s="22"/>
    </row>
    <row r="28" spans="1:18">
      <c r="A28" s="517"/>
      <c r="B28" s="795" t="s">
        <v>425</v>
      </c>
      <c r="C28" s="825"/>
      <c r="D28" s="781" t="s">
        <v>575</v>
      </c>
      <c r="E28" s="782"/>
      <c r="F28" s="782"/>
      <c r="G28" s="782"/>
      <c r="H28" s="519"/>
      <c r="I28" s="519"/>
      <c r="J28" s="520"/>
      <c r="K28" s="518"/>
      <c r="L28" s="526"/>
      <c r="M28" s="526"/>
      <c r="N28" s="3"/>
      <c r="O28" s="3"/>
      <c r="P28" s="21"/>
      <c r="Q28" s="21"/>
      <c r="R28" s="22"/>
    </row>
    <row r="29" spans="1:18">
      <c r="A29" s="517"/>
      <c r="B29" s="490"/>
      <c r="C29" s="522"/>
      <c r="D29" s="522"/>
      <c r="E29" s="522"/>
      <c r="F29" s="522"/>
      <c r="G29" s="522"/>
      <c r="H29" s="522"/>
      <c r="I29" s="522"/>
      <c r="J29" s="522"/>
      <c r="K29" s="518"/>
      <c r="L29" s="526"/>
      <c r="M29" s="526"/>
      <c r="N29" s="3"/>
      <c r="O29" s="3"/>
      <c r="P29" s="21"/>
      <c r="Q29" s="21"/>
      <c r="R29" s="22"/>
    </row>
    <row r="30" spans="1:18">
      <c r="A30" s="517"/>
      <c r="B30" s="795" t="s">
        <v>278</v>
      </c>
      <c r="C30" s="825"/>
      <c r="D30" s="789"/>
      <c r="E30" s="790"/>
      <c r="F30" s="790"/>
      <c r="G30" s="790"/>
      <c r="H30" s="790"/>
      <c r="I30" s="790"/>
      <c r="J30" s="791"/>
      <c r="K30" s="518"/>
      <c r="L30" s="526"/>
      <c r="M30" s="526"/>
      <c r="N30" s="3"/>
      <c r="O30" s="3"/>
      <c r="P30" s="21"/>
      <c r="Q30" s="21"/>
      <c r="R30" s="22"/>
    </row>
    <row r="31" spans="1:18">
      <c r="A31" s="517"/>
      <c r="B31" s="490"/>
      <c r="C31" s="522"/>
      <c r="D31" s="522"/>
      <c r="E31" s="522"/>
      <c r="F31" s="522"/>
      <c r="G31" s="522"/>
      <c r="H31" s="522"/>
      <c r="I31" s="522"/>
      <c r="J31" s="522"/>
      <c r="K31" s="518"/>
      <c r="L31" s="526"/>
      <c r="M31" s="526"/>
      <c r="N31" s="3"/>
      <c r="O31" s="3"/>
      <c r="P31" s="21"/>
      <c r="Q31" s="21"/>
      <c r="R31" s="22"/>
    </row>
    <row r="32" spans="1:18">
      <c r="A32" s="517"/>
      <c r="B32" s="795" t="s">
        <v>1117</v>
      </c>
      <c r="C32" s="796"/>
      <c r="D32" s="797" t="s">
        <v>576</v>
      </c>
      <c r="E32" s="797"/>
      <c r="F32" s="522"/>
      <c r="G32" s="522"/>
      <c r="H32" s="532" t="s">
        <v>227</v>
      </c>
      <c r="I32" s="637"/>
      <c r="J32" s="486"/>
      <c r="K32" s="518"/>
      <c r="L32" s="526"/>
      <c r="M32" s="526"/>
      <c r="N32" s="3"/>
      <c r="O32" s="3"/>
      <c r="P32" s="21"/>
      <c r="Q32" s="21"/>
      <c r="R32" s="22"/>
    </row>
    <row r="33" spans="1:18" ht="22.5" customHeight="1">
      <c r="A33" s="517"/>
      <c r="B33" s="490"/>
      <c r="C33" s="533"/>
      <c r="D33" s="533"/>
      <c r="E33" s="522"/>
      <c r="F33" s="522"/>
      <c r="G33" s="522"/>
      <c r="H33" s="522"/>
      <c r="I33" s="554" t="s">
        <v>1118</v>
      </c>
      <c r="J33" s="554" t="s">
        <v>1119</v>
      </c>
      <c r="K33" s="518"/>
      <c r="L33" s="526"/>
      <c r="M33" s="526"/>
      <c r="N33" s="3"/>
      <c r="O33" s="3"/>
      <c r="P33" s="21"/>
      <c r="Q33" s="21"/>
      <c r="R33" s="22"/>
    </row>
    <row r="34" spans="1:18">
      <c r="A34" s="517"/>
      <c r="B34" s="490" t="s">
        <v>228</v>
      </c>
      <c r="C34" s="487"/>
      <c r="D34" s="534">
        <v>64</v>
      </c>
      <c r="E34" s="522"/>
      <c r="F34" s="486" t="s">
        <v>577</v>
      </c>
      <c r="G34" s="534"/>
      <c r="H34" s="522"/>
      <c r="I34" s="486"/>
      <c r="J34" s="534"/>
      <c r="K34" s="518"/>
      <c r="L34" s="526"/>
      <c r="M34" s="526"/>
      <c r="N34" s="3"/>
      <c r="O34" s="3"/>
      <c r="P34" s="21"/>
      <c r="Q34" s="21"/>
      <c r="R34" s="22"/>
    </row>
    <row r="35" spans="1:18" ht="12.75" customHeight="1" thickBot="1">
      <c r="A35" s="535"/>
      <c r="B35" s="536"/>
      <c r="C35" s="536"/>
      <c r="D35" s="536"/>
      <c r="E35" s="536"/>
      <c r="F35" s="536"/>
      <c r="G35" s="536"/>
      <c r="H35" s="536"/>
      <c r="I35" s="536"/>
      <c r="J35" s="536"/>
      <c r="K35" s="537"/>
      <c r="L35" s="526"/>
      <c r="M35" s="526"/>
      <c r="N35" s="3"/>
      <c r="O35" s="3"/>
      <c r="P35" s="21"/>
      <c r="Q35" s="21"/>
      <c r="R35" s="22"/>
    </row>
    <row r="36" spans="1:18" ht="12.75" customHeight="1">
      <c r="A36" s="490"/>
      <c r="B36" s="490"/>
      <c r="C36" s="490"/>
      <c r="D36" s="490"/>
      <c r="E36" s="490"/>
      <c r="F36" s="490"/>
      <c r="G36" s="490"/>
      <c r="H36" s="490"/>
      <c r="I36" s="490"/>
      <c r="J36" s="490"/>
      <c r="K36" s="557"/>
      <c r="L36" s="107"/>
      <c r="M36" s="526"/>
      <c r="N36" s="3"/>
      <c r="O36" s="3"/>
      <c r="P36" s="21"/>
      <c r="Q36" s="21"/>
      <c r="R36" s="22"/>
    </row>
    <row r="37" spans="1:18" ht="13.5" thickBot="1">
      <c r="A37" s="185"/>
      <c r="B37" s="538" t="s">
        <v>1136</v>
      </c>
      <c r="C37" s="185"/>
      <c r="D37" s="185"/>
      <c r="E37" s="185"/>
      <c r="F37" s="185"/>
      <c r="G37" s="185"/>
      <c r="H37" s="185"/>
      <c r="I37" s="185"/>
      <c r="J37" s="185"/>
      <c r="K37" s="557"/>
      <c r="L37" s="107"/>
      <c r="M37" s="526"/>
      <c r="N37" s="3"/>
      <c r="O37" s="3"/>
      <c r="P37" s="21"/>
      <c r="Q37" s="21"/>
      <c r="R37" s="22"/>
    </row>
    <row r="38" spans="1:18">
      <c r="A38" s="539"/>
      <c r="B38" s="540" t="s">
        <v>382</v>
      </c>
      <c r="C38" s="540"/>
      <c r="D38" s="540"/>
      <c r="E38" s="540"/>
      <c r="F38" s="540"/>
      <c r="G38" s="541"/>
      <c r="H38" s="787" t="s">
        <v>383</v>
      </c>
      <c r="I38" s="787"/>
      <c r="J38" s="787"/>
      <c r="K38" s="542"/>
      <c r="L38" s="185"/>
      <c r="M38" s="185"/>
      <c r="N38" s="21"/>
      <c r="O38" s="21"/>
      <c r="P38" s="21"/>
      <c r="Q38" s="21"/>
      <c r="R38" s="22"/>
    </row>
    <row r="39" spans="1:18">
      <c r="A39" s="543"/>
      <c r="B39" s="800" t="s">
        <v>384</v>
      </c>
      <c r="C39" s="801"/>
      <c r="D39" s="801"/>
      <c r="E39" s="801"/>
      <c r="F39" s="801"/>
      <c r="G39" s="802"/>
      <c r="H39" s="786">
        <v>100</v>
      </c>
      <c r="I39" s="786"/>
      <c r="J39" s="786"/>
      <c r="K39" s="544"/>
      <c r="L39" s="185"/>
      <c r="M39" s="185"/>
      <c r="N39" s="21"/>
      <c r="O39" s="21"/>
      <c r="P39" s="21"/>
      <c r="Q39" s="21"/>
      <c r="R39" s="22"/>
    </row>
    <row r="40" spans="1:18">
      <c r="A40" s="543"/>
      <c r="B40" s="800" t="s">
        <v>385</v>
      </c>
      <c r="C40" s="801"/>
      <c r="D40" s="801"/>
      <c r="E40" s="801"/>
      <c r="F40" s="801"/>
      <c r="G40" s="802"/>
      <c r="H40" s="786"/>
      <c r="I40" s="786"/>
      <c r="J40" s="786"/>
      <c r="K40" s="544"/>
      <c r="L40" s="490"/>
      <c r="M40" s="490"/>
      <c r="N40" s="33"/>
      <c r="O40" s="33"/>
      <c r="P40" s="33"/>
      <c r="Q40" s="33"/>
      <c r="R40" s="35"/>
    </row>
    <row r="41" spans="1:18">
      <c r="A41" s="543"/>
      <c r="B41" s="800" t="s">
        <v>544</v>
      </c>
      <c r="C41" s="801"/>
      <c r="D41" s="801"/>
      <c r="E41" s="801"/>
      <c r="F41" s="801"/>
      <c r="G41" s="802"/>
      <c r="H41" s="794"/>
      <c r="I41" s="794"/>
      <c r="J41" s="794"/>
      <c r="K41" s="545"/>
      <c r="L41" s="546"/>
      <c r="M41" s="546"/>
      <c r="N41" s="35"/>
      <c r="O41" s="35"/>
      <c r="P41" s="35"/>
      <c r="Q41" s="35"/>
      <c r="R41" s="35"/>
    </row>
    <row r="42" spans="1:18">
      <c r="A42" s="543"/>
      <c r="B42" s="800" t="s">
        <v>206</v>
      </c>
      <c r="C42" s="801"/>
      <c r="D42" s="801"/>
      <c r="E42" s="801"/>
      <c r="F42" s="801"/>
      <c r="G42" s="802"/>
      <c r="H42" s="786"/>
      <c r="I42" s="786"/>
      <c r="J42" s="786"/>
      <c r="K42" s="547"/>
      <c r="L42" s="548"/>
      <c r="M42" s="548"/>
      <c r="N42" s="35"/>
      <c r="O42" s="35"/>
      <c r="P42" s="35"/>
      <c r="Q42" s="35"/>
      <c r="R42" s="35"/>
    </row>
    <row r="43" spans="1:18">
      <c r="A43" s="543"/>
      <c r="B43" s="800" t="s">
        <v>710</v>
      </c>
      <c r="C43" s="801"/>
      <c r="D43" s="801"/>
      <c r="E43" s="801"/>
      <c r="F43" s="801"/>
      <c r="G43" s="802"/>
      <c r="H43" s="786"/>
      <c r="I43" s="786"/>
      <c r="J43" s="786"/>
      <c r="K43" s="547"/>
      <c r="L43" s="548"/>
      <c r="M43" s="548"/>
      <c r="N43" s="35"/>
      <c r="O43" s="35"/>
      <c r="P43" s="35"/>
      <c r="Q43" s="35"/>
      <c r="R43" s="35"/>
    </row>
    <row r="44" spans="1:18" ht="13.5" thickBot="1">
      <c r="A44" s="549"/>
      <c r="B44" s="550" t="s">
        <v>355</v>
      </c>
      <c r="C44" s="551"/>
      <c r="D44" s="551"/>
      <c r="E44" s="551"/>
      <c r="F44" s="551"/>
      <c r="G44" s="551"/>
      <c r="H44" s="805">
        <v>100</v>
      </c>
      <c r="I44" s="805"/>
      <c r="J44" s="805"/>
      <c r="K44" s="552"/>
      <c r="L44" s="548"/>
      <c r="M44" s="548"/>
      <c r="N44" s="35"/>
      <c r="O44" s="35"/>
      <c r="P44" s="35"/>
      <c r="Q44" s="35"/>
      <c r="R44" s="35"/>
    </row>
    <row r="45" spans="1:18" ht="78" customHeight="1">
      <c r="A45" s="553"/>
      <c r="B45" s="780" t="s">
        <v>153</v>
      </c>
      <c r="C45" s="780"/>
      <c r="D45" s="780"/>
      <c r="E45" s="780"/>
      <c r="F45" s="780"/>
      <c r="G45" s="780"/>
      <c r="H45" s="780"/>
      <c r="I45" s="780"/>
      <c r="J45" s="780"/>
      <c r="K45" s="780"/>
      <c r="L45" s="548"/>
      <c r="M45" s="548"/>
      <c r="N45" s="35"/>
      <c r="O45" s="35"/>
      <c r="P45" s="35"/>
      <c r="Q45" s="35"/>
      <c r="R45" s="35"/>
    </row>
    <row r="46" spans="1:18" ht="12.75" customHeight="1">
      <c r="A46" s="553"/>
      <c r="B46" s="555"/>
      <c r="C46" s="555"/>
      <c r="D46" s="555"/>
      <c r="E46" s="555"/>
      <c r="F46" s="555"/>
      <c r="G46" s="555"/>
      <c r="H46" s="555"/>
      <c r="I46" s="555"/>
      <c r="J46" s="555"/>
      <c r="K46" s="555"/>
      <c r="L46" s="548"/>
      <c r="M46" s="548"/>
      <c r="N46" s="35"/>
      <c r="O46" s="35"/>
      <c r="P46" s="35"/>
      <c r="Q46" s="35"/>
      <c r="R46" s="35"/>
    </row>
    <row r="47" spans="1:18" ht="21" customHeight="1">
      <c r="A47" s="553"/>
      <c r="B47" s="555"/>
      <c r="C47" s="555"/>
      <c r="D47" s="555"/>
      <c r="E47" s="555"/>
      <c r="F47" s="555"/>
      <c r="G47" s="555"/>
      <c r="H47" s="555"/>
      <c r="I47" s="555"/>
      <c r="J47" s="555"/>
      <c r="K47" s="555"/>
      <c r="L47" s="548"/>
      <c r="M47" s="548"/>
      <c r="N47" s="35"/>
      <c r="O47" s="35"/>
      <c r="P47" s="35"/>
      <c r="Q47" s="35"/>
      <c r="R47" s="35"/>
    </row>
    <row r="48" spans="1:18">
      <c r="A48" s="332" t="s">
        <v>500</v>
      </c>
      <c r="B48" s="333" t="s">
        <v>503</v>
      </c>
      <c r="C48" s="333"/>
      <c r="D48" s="333"/>
      <c r="E48" s="333"/>
      <c r="F48" s="333"/>
      <c r="G48" s="333"/>
      <c r="H48" s="334"/>
      <c r="I48" s="334"/>
      <c r="J48" s="334"/>
      <c r="K48" s="34"/>
      <c r="L48" s="34"/>
      <c r="M48" s="34"/>
      <c r="N48" s="35"/>
      <c r="O48" s="35"/>
      <c r="P48" s="35"/>
      <c r="Q48" s="35"/>
      <c r="R48" s="35"/>
    </row>
    <row r="49" spans="1:18">
      <c r="A49" s="332" t="s">
        <v>501</v>
      </c>
      <c r="B49" s="333" t="s">
        <v>504</v>
      </c>
      <c r="C49" s="333"/>
      <c r="D49" s="333"/>
      <c r="E49" s="333"/>
      <c r="F49" s="333"/>
      <c r="G49" s="333"/>
      <c r="H49" s="334"/>
      <c r="I49" s="334"/>
      <c r="J49" s="334"/>
      <c r="K49" s="34"/>
      <c r="L49" s="34"/>
      <c r="M49" s="34"/>
      <c r="N49" s="35"/>
      <c r="O49" s="35"/>
      <c r="P49" s="35"/>
      <c r="Q49" s="35"/>
      <c r="R49" s="35"/>
    </row>
    <row r="50" spans="1:18">
      <c r="A50" s="189" t="s">
        <v>502</v>
      </c>
      <c r="B50" s="335" t="s">
        <v>505</v>
      </c>
      <c r="C50" s="335"/>
      <c r="D50" s="335"/>
      <c r="E50" s="335"/>
      <c r="F50" s="335"/>
      <c r="G50" s="335"/>
      <c r="H50" s="335"/>
      <c r="I50" s="335"/>
      <c r="J50" s="335"/>
      <c r="K50" s="34"/>
      <c r="L50" s="34"/>
      <c r="M50" s="34"/>
      <c r="N50" s="35"/>
      <c r="O50" s="35"/>
      <c r="P50" s="35"/>
      <c r="Q50" s="35"/>
      <c r="R50" s="35"/>
    </row>
    <row r="51" spans="1:18">
      <c r="A51" s="189"/>
      <c r="B51" s="804" t="s">
        <v>154</v>
      </c>
      <c r="C51" s="804"/>
      <c r="D51" s="804"/>
      <c r="E51" s="804"/>
      <c r="F51" s="804"/>
      <c r="G51" s="804"/>
      <c r="H51" s="804"/>
      <c r="I51" s="804"/>
      <c r="J51" s="804"/>
      <c r="K51" s="804"/>
      <c r="L51" s="777" t="s">
        <v>1201</v>
      </c>
      <c r="M51" s="777"/>
      <c r="N51" s="777"/>
      <c r="O51" s="35"/>
      <c r="P51" s="35"/>
      <c r="Q51" s="35"/>
      <c r="R51" s="35"/>
    </row>
    <row r="52" spans="1:18" ht="72.75" customHeight="1">
      <c r="A52" s="244" t="s">
        <v>51</v>
      </c>
      <c r="B52" s="803" t="s">
        <v>920</v>
      </c>
      <c r="C52" s="803"/>
      <c r="D52" s="803"/>
      <c r="E52" s="803"/>
      <c r="F52" s="803"/>
      <c r="G52" s="803"/>
      <c r="H52" s="176" t="s">
        <v>1137</v>
      </c>
      <c r="I52" s="176" t="s">
        <v>486</v>
      </c>
      <c r="J52" s="176" t="s">
        <v>487</v>
      </c>
      <c r="K52" s="21"/>
      <c r="L52" s="508" t="s">
        <v>484</v>
      </c>
      <c r="M52" s="507" t="s">
        <v>485</v>
      </c>
      <c r="N52" s="139" t="s">
        <v>483</v>
      </c>
      <c r="O52" s="33"/>
      <c r="P52" s="33"/>
      <c r="Q52" s="33"/>
      <c r="R52" s="35"/>
    </row>
    <row r="53" spans="1:18" ht="32.25" customHeight="1">
      <c r="A53" s="29">
        <v>1</v>
      </c>
      <c r="B53" s="799" t="s">
        <v>578</v>
      </c>
      <c r="C53" s="799"/>
      <c r="D53" s="799"/>
      <c r="E53" s="799"/>
      <c r="F53" s="799"/>
      <c r="G53" s="799"/>
      <c r="H53" s="728">
        <v>1</v>
      </c>
      <c r="I53" s="729" t="s">
        <v>579</v>
      </c>
      <c r="J53" s="729" t="s">
        <v>580</v>
      </c>
      <c r="K53" s="21"/>
      <c r="L53" s="504"/>
      <c r="M53" s="504"/>
      <c r="N53" s="493"/>
      <c r="O53" s="33"/>
      <c r="P53" s="33"/>
      <c r="Q53" s="33"/>
      <c r="R53" s="35"/>
    </row>
    <row r="54" spans="1:18">
      <c r="A54" s="29">
        <v>2</v>
      </c>
      <c r="B54" s="799"/>
      <c r="C54" s="799"/>
      <c r="D54" s="799"/>
      <c r="E54" s="799"/>
      <c r="F54" s="799"/>
      <c r="G54" s="799"/>
      <c r="H54" s="606"/>
      <c r="I54" s="36"/>
      <c r="J54" s="261"/>
      <c r="K54" s="18"/>
      <c r="L54" s="505"/>
      <c r="M54" s="505"/>
      <c r="N54" s="494"/>
      <c r="O54" s="13"/>
      <c r="P54" s="13"/>
      <c r="Q54" s="33"/>
      <c r="R54" s="35"/>
    </row>
    <row r="55" spans="1:18">
      <c r="A55" s="29">
        <v>3</v>
      </c>
      <c r="B55" s="799"/>
      <c r="C55" s="799"/>
      <c r="D55" s="799"/>
      <c r="E55" s="799"/>
      <c r="F55" s="799"/>
      <c r="G55" s="799"/>
      <c r="H55" s="606"/>
      <c r="I55" s="36"/>
      <c r="J55" s="261"/>
      <c r="K55" s="18"/>
      <c r="L55" s="505"/>
      <c r="M55" s="506"/>
      <c r="N55" s="494"/>
      <c r="O55" s="13"/>
      <c r="P55" s="27"/>
      <c r="Q55" s="216"/>
      <c r="R55" s="216"/>
    </row>
    <row r="56" spans="1:18">
      <c r="A56" s="29">
        <v>4</v>
      </c>
      <c r="B56" s="799"/>
      <c r="C56" s="799"/>
      <c r="D56" s="799"/>
      <c r="E56" s="799"/>
      <c r="F56" s="799"/>
      <c r="G56" s="799"/>
      <c r="H56" s="606"/>
      <c r="I56" s="36"/>
      <c r="J56" s="261"/>
      <c r="K56" s="37"/>
      <c r="L56" s="505"/>
      <c r="M56" s="505"/>
      <c r="N56" s="494"/>
      <c r="O56" s="13"/>
      <c r="P56" s="219"/>
      <c r="Q56" s="216"/>
      <c r="R56" s="216"/>
    </row>
    <row r="57" spans="1:18">
      <c r="A57" s="29">
        <v>5</v>
      </c>
      <c r="B57" s="799"/>
      <c r="C57" s="799"/>
      <c r="D57" s="799"/>
      <c r="E57" s="799"/>
      <c r="F57" s="799"/>
      <c r="G57" s="799"/>
      <c r="H57" s="606"/>
      <c r="I57" s="36"/>
      <c r="J57" s="261"/>
      <c r="K57" s="37"/>
      <c r="L57" s="505"/>
      <c r="M57" s="505"/>
      <c r="N57" s="494"/>
      <c r="O57" s="13"/>
      <c r="P57" s="219"/>
      <c r="Q57" s="216"/>
      <c r="R57" s="216"/>
    </row>
    <row r="58" spans="1:18">
      <c r="A58" s="29">
        <v>6</v>
      </c>
      <c r="B58" s="799"/>
      <c r="C58" s="799"/>
      <c r="D58" s="799"/>
      <c r="E58" s="799"/>
      <c r="F58" s="799"/>
      <c r="G58" s="799"/>
      <c r="H58" s="607"/>
      <c r="I58" s="36"/>
      <c r="J58" s="261"/>
      <c r="K58" s="37"/>
      <c r="L58" s="505"/>
      <c r="M58" s="505"/>
      <c r="N58" s="494"/>
      <c r="O58" s="13"/>
      <c r="P58" s="219"/>
      <c r="Q58" s="216"/>
      <c r="R58" s="216"/>
    </row>
    <row r="59" spans="1:18" ht="14.25">
      <c r="A59" s="262">
        <v>7</v>
      </c>
      <c r="B59" s="799"/>
      <c r="C59" s="799"/>
      <c r="D59" s="799"/>
      <c r="E59" s="799"/>
      <c r="F59" s="799"/>
      <c r="G59" s="799"/>
      <c r="H59" s="607"/>
      <c r="I59" s="36"/>
      <c r="J59" s="261"/>
      <c r="K59" s="37"/>
      <c r="L59" s="505"/>
      <c r="M59" s="505"/>
      <c r="N59" s="494"/>
      <c r="O59" s="13"/>
      <c r="P59" s="219"/>
      <c r="Q59" s="216"/>
      <c r="R59" s="216"/>
    </row>
    <row r="60" spans="1:18" ht="14.25">
      <c r="A60" s="262">
        <v>8</v>
      </c>
      <c r="B60" s="799"/>
      <c r="C60" s="799"/>
      <c r="D60" s="799"/>
      <c r="E60" s="799"/>
      <c r="F60" s="799"/>
      <c r="G60" s="799"/>
      <c r="H60" s="607"/>
      <c r="I60" s="36"/>
      <c r="J60" s="261"/>
      <c r="K60" s="37"/>
      <c r="L60" s="505"/>
      <c r="M60" s="505"/>
      <c r="N60" s="494"/>
      <c r="O60" s="13"/>
      <c r="P60" s="219"/>
      <c r="Q60" s="216"/>
      <c r="R60" s="216"/>
    </row>
    <row r="61" spans="1:18" ht="14.25">
      <c r="A61" s="262">
        <v>9</v>
      </c>
      <c r="B61" s="799"/>
      <c r="C61" s="799"/>
      <c r="D61" s="799"/>
      <c r="E61" s="799"/>
      <c r="F61" s="799"/>
      <c r="G61" s="799"/>
      <c r="H61" s="607"/>
      <c r="I61" s="36"/>
      <c r="J61" s="261"/>
      <c r="K61" s="37"/>
      <c r="L61" s="505"/>
      <c r="M61" s="505"/>
      <c r="N61" s="494"/>
      <c r="O61" s="13"/>
      <c r="P61" s="219"/>
      <c r="Q61" s="216"/>
      <c r="R61" s="216"/>
    </row>
    <row r="62" spans="1:18" ht="14.25">
      <c r="A62" s="262">
        <v>10</v>
      </c>
      <c r="B62" s="799"/>
      <c r="C62" s="799"/>
      <c r="D62" s="799"/>
      <c r="E62" s="799"/>
      <c r="F62" s="799"/>
      <c r="G62" s="799"/>
      <c r="H62" s="607"/>
      <c r="I62" s="36"/>
      <c r="J62" s="261"/>
      <c r="K62" s="37"/>
      <c r="L62" s="505"/>
      <c r="M62" s="505"/>
      <c r="N62" s="494"/>
      <c r="O62" s="13"/>
      <c r="P62" s="219"/>
      <c r="Q62" s="216"/>
      <c r="R62" s="216"/>
    </row>
    <row r="63" spans="1:18">
      <c r="A63" s="29"/>
      <c r="B63" s="810" t="s">
        <v>355</v>
      </c>
      <c r="C63" s="810"/>
      <c r="D63" s="810"/>
      <c r="E63" s="810"/>
      <c r="F63" s="810"/>
      <c r="G63" s="810"/>
      <c r="H63" s="331">
        <f>SUM(H53:H62)</f>
        <v>1</v>
      </c>
      <c r="I63" s="36"/>
      <c r="J63" s="263"/>
      <c r="K63" s="37"/>
      <c r="L63" s="505"/>
      <c r="M63" s="505"/>
      <c r="N63" s="495">
        <f>SUM(N53:N62)</f>
        <v>0</v>
      </c>
      <c r="O63" s="13"/>
      <c r="P63" s="219"/>
      <c r="Q63" s="216"/>
      <c r="R63" s="216"/>
    </row>
    <row r="64" spans="1:18" ht="41.25" customHeight="1">
      <c r="A64" s="560"/>
      <c r="B64" s="808" t="s">
        <v>1138</v>
      </c>
      <c r="C64" s="809"/>
      <c r="D64" s="809"/>
      <c r="E64" s="809"/>
      <c r="F64" s="809"/>
      <c r="G64" s="809"/>
      <c r="H64" s="809"/>
      <c r="I64" s="809"/>
      <c r="J64" s="809"/>
      <c r="K64" s="37"/>
      <c r="L64" s="499"/>
      <c r="M64" s="499"/>
      <c r="N64" s="496"/>
      <c r="O64" s="13"/>
      <c r="P64" s="219"/>
      <c r="Q64" s="216"/>
      <c r="R64" s="216"/>
    </row>
    <row r="65" spans="1:18">
      <c r="A65" s="22"/>
      <c r="B65" s="22"/>
      <c r="C65" s="22"/>
      <c r="D65" s="22"/>
      <c r="E65" s="22"/>
      <c r="F65" s="22"/>
      <c r="G65" s="22"/>
      <c r="H65" s="22"/>
      <c r="I65" s="22"/>
      <c r="J65" s="22"/>
      <c r="K65" s="37"/>
      <c r="L65" s="499"/>
      <c r="M65" s="499"/>
      <c r="N65" s="496"/>
      <c r="O65" s="13"/>
      <c r="P65" s="219"/>
      <c r="Q65" s="216"/>
      <c r="R65" s="216"/>
    </row>
    <row r="66" spans="1:18" ht="13.5" thickBot="1">
      <c r="A66" s="38"/>
      <c r="B66" s="815" t="s">
        <v>1132</v>
      </c>
      <c r="C66" s="815"/>
      <c r="D66" s="815"/>
      <c r="E66" s="815"/>
      <c r="F66" s="38"/>
      <c r="G66" s="38"/>
      <c r="H66" s="38"/>
      <c r="I66" s="38"/>
      <c r="J66" s="38"/>
      <c r="K66" s="21"/>
      <c r="L66" s="501"/>
      <c r="M66" s="501"/>
      <c r="N66" s="497"/>
      <c r="O66" s="13"/>
      <c r="P66" s="33"/>
      <c r="Q66" s="216"/>
      <c r="R66" s="216"/>
    </row>
    <row r="67" spans="1:18">
      <c r="A67" s="39" t="s">
        <v>229</v>
      </c>
      <c r="B67" s="40"/>
      <c r="C67" s="41"/>
      <c r="D67" s="41"/>
      <c r="E67" s="41"/>
      <c r="F67" s="41"/>
      <c r="G67" s="41"/>
      <c r="H67" s="41"/>
      <c r="I67" s="41"/>
      <c r="J67" s="41"/>
      <c r="K67" s="259"/>
      <c r="L67" s="501"/>
      <c r="M67" s="501"/>
      <c r="N67" s="497"/>
      <c r="O67" s="33"/>
      <c r="P67" s="33"/>
      <c r="Q67" s="216"/>
      <c r="R67" s="216"/>
    </row>
    <row r="68" spans="1:18">
      <c r="A68" s="42"/>
      <c r="B68" s="813" t="s">
        <v>369</v>
      </c>
      <c r="C68" s="813"/>
      <c r="D68" s="813"/>
      <c r="E68" s="813"/>
      <c r="F68" s="813"/>
      <c r="G68" s="813"/>
      <c r="H68" s="813"/>
      <c r="I68" s="814"/>
      <c r="J68" s="730">
        <v>1</v>
      </c>
      <c r="K68" s="44"/>
      <c r="L68" s="501"/>
      <c r="M68" s="501"/>
      <c r="N68" s="33"/>
      <c r="O68" s="33"/>
      <c r="P68" s="33"/>
      <c r="Q68" s="33"/>
      <c r="R68" s="35"/>
    </row>
    <row r="69" spans="1:18">
      <c r="A69" s="42"/>
      <c r="B69" s="811" t="s">
        <v>111</v>
      </c>
      <c r="C69" s="811"/>
      <c r="D69" s="811"/>
      <c r="E69" s="811"/>
      <c r="F69" s="811"/>
      <c r="G69" s="811"/>
      <c r="H69" s="811"/>
      <c r="I69" s="811"/>
      <c r="J69" s="811"/>
      <c r="K69" s="44"/>
      <c r="L69" s="502"/>
      <c r="M69" s="502"/>
      <c r="N69" s="21"/>
      <c r="O69" s="21"/>
      <c r="P69" s="21"/>
      <c r="Q69" s="21"/>
      <c r="R69" s="22"/>
    </row>
    <row r="70" spans="1:18">
      <c r="A70" s="42"/>
      <c r="B70" s="812" t="s">
        <v>823</v>
      </c>
      <c r="C70" s="812"/>
      <c r="D70" s="812"/>
      <c r="E70" s="812"/>
      <c r="F70" s="812"/>
      <c r="G70" s="812"/>
      <c r="H70" s="812"/>
      <c r="I70" s="812"/>
      <c r="J70" s="812"/>
      <c r="K70" s="43"/>
      <c r="L70" s="503"/>
      <c r="M70" s="503"/>
      <c r="N70" s="21"/>
      <c r="O70" s="21"/>
      <c r="P70" s="21"/>
      <c r="Q70" s="21"/>
      <c r="R70" s="22"/>
    </row>
    <row r="71" spans="1:18">
      <c r="A71" s="42"/>
      <c r="B71" s="45"/>
      <c r="C71" s="46"/>
      <c r="D71" s="47"/>
      <c r="E71" s="47"/>
      <c r="F71" s="47"/>
      <c r="G71" s="47"/>
      <c r="H71" s="47"/>
      <c r="I71" s="47"/>
      <c r="J71" s="47"/>
      <c r="K71" s="43"/>
      <c r="L71" s="503"/>
      <c r="M71" s="503"/>
      <c r="N71" s="21"/>
      <c r="O71" s="21"/>
      <c r="P71" s="21"/>
      <c r="Q71" s="21"/>
      <c r="R71" s="22"/>
    </row>
    <row r="72" spans="1:18">
      <c r="A72" s="42"/>
      <c r="B72" s="48" t="s">
        <v>172</v>
      </c>
      <c r="C72" s="806" t="s">
        <v>569</v>
      </c>
      <c r="D72" s="807"/>
      <c r="E72" s="807"/>
      <c r="F72" s="807"/>
      <c r="G72" s="558"/>
      <c r="H72" s="558"/>
      <c r="I72" s="558"/>
      <c r="J72" s="559"/>
      <c r="K72" s="44"/>
      <c r="L72" s="503"/>
      <c r="M72" s="503"/>
      <c r="N72" s="21"/>
      <c r="O72" s="21"/>
      <c r="P72" s="21"/>
      <c r="Q72" s="21"/>
      <c r="R72" s="22"/>
    </row>
    <row r="73" spans="1:18">
      <c r="A73" s="42"/>
      <c r="B73" s="33"/>
      <c r="C73" s="50"/>
      <c r="D73" s="50"/>
      <c r="E73" s="50"/>
      <c r="F73" s="50"/>
      <c r="G73" s="50"/>
      <c r="H73" s="50"/>
      <c r="I73" s="50"/>
      <c r="J73" s="50"/>
      <c r="K73" s="44"/>
      <c r="L73" s="503"/>
      <c r="M73" s="503"/>
      <c r="N73" s="21"/>
      <c r="O73" s="21"/>
      <c r="P73" s="21"/>
      <c r="Q73" s="21"/>
      <c r="R73" s="22"/>
    </row>
    <row r="74" spans="1:18">
      <c r="A74" s="42"/>
      <c r="B74" s="48" t="s">
        <v>173</v>
      </c>
      <c r="C74" s="806" t="s">
        <v>570</v>
      </c>
      <c r="D74" s="807"/>
      <c r="E74" s="807"/>
      <c r="F74" s="807"/>
      <c r="G74" s="558"/>
      <c r="H74" s="558"/>
      <c r="I74" s="558"/>
      <c r="J74" s="559"/>
      <c r="K74" s="44"/>
      <c r="L74" s="503"/>
      <c r="M74" s="503"/>
      <c r="N74" s="21"/>
      <c r="O74" s="21"/>
      <c r="P74" s="21"/>
      <c r="Q74" s="21"/>
      <c r="R74" s="22"/>
    </row>
    <row r="75" spans="1:18">
      <c r="A75" s="42"/>
      <c r="B75" s="33"/>
      <c r="C75" s="50"/>
      <c r="D75" s="50"/>
      <c r="E75" s="50"/>
      <c r="F75" s="50"/>
      <c r="G75" s="50"/>
      <c r="H75" s="50"/>
      <c r="I75" s="50"/>
      <c r="J75" s="50"/>
      <c r="K75" s="49"/>
      <c r="L75" s="21"/>
      <c r="M75" s="21"/>
      <c r="N75" s="21"/>
      <c r="O75" s="21"/>
      <c r="P75" s="21"/>
      <c r="Q75" s="21"/>
      <c r="R75" s="22"/>
    </row>
    <row r="76" spans="1:18">
      <c r="A76" s="42"/>
      <c r="B76" s="48" t="s">
        <v>174</v>
      </c>
      <c r="C76" s="806" t="s">
        <v>570</v>
      </c>
      <c r="D76" s="807"/>
      <c r="E76" s="807"/>
      <c r="F76" s="819"/>
      <c r="G76" s="50"/>
      <c r="H76" s="817" t="s">
        <v>224</v>
      </c>
      <c r="I76" s="817"/>
      <c r="J76" s="51" t="s">
        <v>572</v>
      </c>
      <c r="K76" s="44"/>
      <c r="L76" s="21"/>
      <c r="M76" s="21"/>
      <c r="N76" s="21"/>
      <c r="O76" s="21"/>
      <c r="P76" s="21"/>
      <c r="Q76" s="21"/>
      <c r="R76" s="22"/>
    </row>
    <row r="77" spans="1:18">
      <c r="A77" s="42"/>
      <c r="B77" s="33"/>
      <c r="C77" s="511"/>
      <c r="D77" s="511"/>
      <c r="E77" s="511"/>
      <c r="F77" s="511"/>
      <c r="G77" s="50"/>
      <c r="H77" s="509"/>
      <c r="I77" s="509"/>
      <c r="J77" s="510"/>
      <c r="K77" s="44"/>
      <c r="L77" s="21"/>
      <c r="M77" s="21"/>
      <c r="N77" s="21"/>
      <c r="O77" s="21"/>
      <c r="P77" s="21"/>
      <c r="Q77" s="21"/>
      <c r="R77" s="22"/>
    </row>
    <row r="78" spans="1:18">
      <c r="A78" s="42"/>
      <c r="B78" s="33"/>
      <c r="C78" s="511"/>
      <c r="D78" s="511"/>
      <c r="E78" s="511"/>
      <c r="F78" s="511"/>
      <c r="G78" s="50"/>
      <c r="H78" s="817" t="s">
        <v>488</v>
      </c>
      <c r="I78" s="817"/>
      <c r="J78" s="51" t="s">
        <v>581</v>
      </c>
      <c r="K78" s="44"/>
      <c r="L78" s="21"/>
      <c r="M78" s="21"/>
      <c r="N78" s="21"/>
      <c r="O78" s="21"/>
      <c r="P78" s="21"/>
      <c r="Q78" s="21"/>
      <c r="R78" s="22"/>
    </row>
    <row r="79" spans="1:18" ht="13.5" thickBot="1">
      <c r="A79" s="52"/>
      <c r="B79" s="53"/>
      <c r="C79" s="53"/>
      <c r="D79" s="53"/>
      <c r="E79" s="53"/>
      <c r="F79" s="53"/>
      <c r="G79" s="53"/>
      <c r="H79" s="53"/>
      <c r="I79" s="53"/>
      <c r="J79" s="53"/>
      <c r="K79" s="260"/>
      <c r="L79" s="21"/>
      <c r="M79" s="21"/>
      <c r="N79" s="21"/>
      <c r="O79" s="21"/>
      <c r="P79" s="21"/>
      <c r="Q79" s="21"/>
      <c r="R79" s="22"/>
    </row>
    <row r="80" spans="1:18">
      <c r="A80" s="498"/>
      <c r="B80" s="561"/>
      <c r="C80" s="561"/>
      <c r="D80" s="561"/>
      <c r="E80" s="561"/>
      <c r="F80" s="561"/>
      <c r="G80" s="561"/>
      <c r="H80" s="561"/>
      <c r="I80" s="561"/>
      <c r="J80" s="561"/>
      <c r="K80" s="562"/>
      <c r="L80" s="500"/>
      <c r="M80" s="500"/>
      <c r="N80" s="500"/>
      <c r="O80" s="500"/>
      <c r="P80" s="21"/>
      <c r="Q80" s="21"/>
      <c r="R80" s="22"/>
    </row>
    <row r="81" spans="1:18">
      <c r="A81" s="498"/>
      <c r="B81" s="818" t="s">
        <v>155</v>
      </c>
      <c r="C81" s="818"/>
      <c r="D81" s="818"/>
      <c r="E81" s="818"/>
      <c r="F81" s="818"/>
      <c r="G81" s="561"/>
      <c r="H81" s="561"/>
      <c r="I81" s="561"/>
      <c r="J81" s="561"/>
      <c r="K81" s="562"/>
      <c r="L81" s="500"/>
      <c r="M81" s="500"/>
      <c r="N81" s="500"/>
      <c r="O81" s="500"/>
      <c r="P81" s="21"/>
      <c r="Q81" s="21"/>
      <c r="R81" s="22"/>
    </row>
    <row r="82" spans="1:18">
      <c r="A82" s="500"/>
      <c r="B82" s="818" t="s">
        <v>1077</v>
      </c>
      <c r="C82" s="818"/>
      <c r="D82" s="818"/>
      <c r="E82" s="818"/>
      <c r="F82" s="818"/>
      <c r="G82" s="818"/>
      <c r="H82" s="500"/>
      <c r="I82" s="500"/>
      <c r="J82" s="500"/>
      <c r="K82" s="563"/>
      <c r="L82" s="563"/>
      <c r="M82" s="563"/>
      <c r="N82" s="563"/>
      <c r="O82" s="563"/>
      <c r="P82" s="54"/>
      <c r="Q82" s="54"/>
      <c r="R82" s="55"/>
    </row>
    <row r="83" spans="1:18">
      <c r="A83" s="500"/>
      <c r="B83" s="564"/>
      <c r="C83" s="500"/>
      <c r="D83" s="500"/>
      <c r="E83" s="500"/>
      <c r="F83" s="500"/>
      <c r="G83" s="500"/>
      <c r="H83" s="500"/>
      <c r="I83" s="500"/>
      <c r="J83" s="500"/>
      <c r="K83" s="500"/>
      <c r="L83" s="500"/>
      <c r="M83" s="500"/>
      <c r="N83" s="500"/>
      <c r="O83" s="500"/>
      <c r="P83" s="21"/>
      <c r="Q83" s="21"/>
      <c r="R83" s="22"/>
    </row>
    <row r="84" spans="1:18" ht="20.25" customHeight="1">
      <c r="A84" s="565"/>
      <c r="B84" s="565"/>
      <c r="C84" s="727"/>
      <c r="D84" s="573" t="s">
        <v>1078</v>
      </c>
      <c r="E84" s="743" t="s">
        <v>582</v>
      </c>
      <c r="F84" s="573" t="s">
        <v>1079</v>
      </c>
      <c r="G84" s="565"/>
      <c r="H84" s="565"/>
      <c r="I84" s="565"/>
      <c r="J84" s="565"/>
      <c r="K84" s="500"/>
      <c r="L84" s="500"/>
      <c r="M84" s="500"/>
      <c r="N84" s="500"/>
      <c r="O84" s="500"/>
      <c r="P84" s="21"/>
      <c r="Q84" s="21"/>
      <c r="R84" s="22"/>
    </row>
    <row r="85" spans="1:18">
      <c r="A85" s="566"/>
      <c r="B85" s="567"/>
      <c r="C85" s="567"/>
      <c r="D85" s="567"/>
      <c r="E85" s="567"/>
      <c r="F85" s="567"/>
      <c r="G85" s="567"/>
      <c r="H85" s="567"/>
      <c r="I85" s="567"/>
      <c r="J85" s="567"/>
      <c r="K85" s="500"/>
      <c r="L85" s="500"/>
      <c r="M85" s="500"/>
      <c r="N85" s="500"/>
      <c r="O85" s="500"/>
      <c r="P85" s="21"/>
      <c r="Q85" s="21"/>
      <c r="R85" s="22"/>
    </row>
    <row r="86" spans="1:18" ht="78.75" customHeight="1">
      <c r="A86" s="566"/>
      <c r="B86" s="816" t="s">
        <v>1080</v>
      </c>
      <c r="C86" s="816"/>
      <c r="D86" s="816"/>
      <c r="E86" s="816"/>
      <c r="F86" s="816"/>
      <c r="G86" s="816"/>
      <c r="H86" s="816"/>
      <c r="I86" s="816"/>
      <c r="J86" s="816"/>
      <c r="K86" s="816"/>
      <c r="L86" s="500"/>
      <c r="M86" s="500"/>
      <c r="N86" s="500"/>
      <c r="O86" s="500"/>
      <c r="P86" s="21"/>
      <c r="Q86" s="21"/>
      <c r="R86" s="22"/>
    </row>
    <row r="87" spans="1:18" ht="12.75" customHeight="1">
      <c r="A87" s="567"/>
      <c r="B87" s="567"/>
      <c r="C87" s="567"/>
      <c r="D87" s="567"/>
      <c r="E87" s="567"/>
      <c r="F87" s="567"/>
      <c r="G87" s="567"/>
      <c r="H87" s="567"/>
      <c r="I87" s="567"/>
      <c r="J87" s="567"/>
      <c r="K87" s="500"/>
      <c r="L87" s="500"/>
      <c r="M87" s="500"/>
      <c r="N87" s="500"/>
      <c r="O87" s="500"/>
      <c r="P87" s="21"/>
      <c r="Q87" s="21"/>
      <c r="R87" s="22"/>
    </row>
    <row r="88" spans="1:18">
      <c r="A88" s="568"/>
      <c r="B88" s="568"/>
      <c r="C88" s="568"/>
      <c r="D88" s="568"/>
      <c r="E88" s="568"/>
      <c r="F88" s="568"/>
      <c r="G88" s="568"/>
      <c r="H88" s="568"/>
      <c r="I88" s="568"/>
      <c r="J88" s="568"/>
      <c r="K88" s="565"/>
      <c r="L88" s="565"/>
      <c r="M88" s="565"/>
      <c r="N88" s="565"/>
      <c r="O88" s="565"/>
      <c r="P88" s="57"/>
      <c r="Q88" s="57"/>
      <c r="R88" s="22"/>
    </row>
    <row r="89" spans="1:18">
      <c r="A89" s="568"/>
      <c r="B89" s="569"/>
      <c r="C89" s="568"/>
      <c r="D89" s="568"/>
      <c r="E89" s="568"/>
      <c r="F89" s="568"/>
      <c r="G89" s="568"/>
      <c r="H89" s="568"/>
      <c r="I89" s="568"/>
      <c r="J89" s="568"/>
      <c r="K89" s="565"/>
      <c r="L89" s="565"/>
      <c r="M89" s="565"/>
      <c r="N89" s="565"/>
      <c r="O89" s="565"/>
      <c r="P89" s="57"/>
      <c r="Q89" s="57"/>
      <c r="R89" s="22"/>
    </row>
    <row r="90" spans="1:18">
      <c r="A90" s="570"/>
      <c r="B90" s="570"/>
      <c r="C90" s="570"/>
      <c r="D90" s="570"/>
      <c r="E90" s="570"/>
      <c r="F90" s="570"/>
      <c r="G90" s="570"/>
      <c r="H90" s="570"/>
      <c r="I90" s="570"/>
      <c r="J90" s="570"/>
      <c r="K90" s="565"/>
      <c r="L90" s="565"/>
      <c r="M90" s="565"/>
      <c r="N90" s="565"/>
      <c r="O90" s="565"/>
      <c r="P90" s="57"/>
      <c r="Q90" s="57"/>
      <c r="R90" s="22"/>
    </row>
    <row r="91" spans="1:18">
      <c r="A91" s="570"/>
      <c r="B91" s="570"/>
      <c r="C91" s="570"/>
      <c r="D91" s="570"/>
      <c r="E91" s="570"/>
      <c r="F91" s="570"/>
      <c r="G91" s="570"/>
      <c r="H91" s="570"/>
      <c r="I91" s="570"/>
      <c r="J91" s="570"/>
      <c r="K91" s="568"/>
      <c r="L91" s="568"/>
      <c r="M91" s="568"/>
      <c r="N91" s="568"/>
      <c r="O91" s="568"/>
      <c r="P91" s="22"/>
      <c r="Q91" s="22"/>
      <c r="R91" s="22"/>
    </row>
    <row r="92" spans="1:18">
      <c r="A92" s="572" t="s">
        <v>500</v>
      </c>
      <c r="B92" s="333" t="s">
        <v>503</v>
      </c>
      <c r="C92" s="333"/>
      <c r="D92" s="333"/>
      <c r="E92" s="333"/>
      <c r="F92" s="333"/>
      <c r="G92" s="333"/>
      <c r="H92" s="334"/>
      <c r="I92" s="334"/>
      <c r="J92" s="570"/>
      <c r="K92" s="568"/>
      <c r="L92" s="568"/>
      <c r="M92" s="568"/>
      <c r="N92" s="568"/>
      <c r="O92" s="568"/>
      <c r="P92" s="22"/>
      <c r="Q92" s="22"/>
      <c r="R92" s="22"/>
    </row>
    <row r="93" spans="1:18">
      <c r="A93" s="572" t="s">
        <v>501</v>
      </c>
      <c r="B93" s="333" t="s">
        <v>504</v>
      </c>
      <c r="C93" s="333"/>
      <c r="D93" s="333"/>
      <c r="E93" s="333"/>
      <c r="F93" s="333"/>
      <c r="G93" s="333"/>
      <c r="H93" s="334"/>
      <c r="I93" s="334"/>
      <c r="J93" s="570"/>
      <c r="K93" s="568"/>
      <c r="L93" s="568"/>
      <c r="M93" s="568"/>
      <c r="N93" s="568"/>
      <c r="O93" s="568"/>
      <c r="P93" s="22"/>
      <c r="Q93" s="22"/>
      <c r="R93" s="22"/>
    </row>
    <row r="94" spans="1:18">
      <c r="A94" s="556" t="s">
        <v>502</v>
      </c>
      <c r="B94" s="335" t="s">
        <v>505</v>
      </c>
      <c r="C94" s="335"/>
      <c r="D94" s="335"/>
      <c r="E94" s="335"/>
      <c r="F94" s="335"/>
      <c r="G94" s="335"/>
      <c r="H94" s="335"/>
      <c r="I94" s="335"/>
      <c r="J94" s="571"/>
      <c r="K94" s="568"/>
      <c r="L94" s="568"/>
      <c r="M94" s="568"/>
      <c r="N94" s="568"/>
      <c r="O94" s="568"/>
      <c r="P94" s="22"/>
      <c r="Q94" s="22"/>
      <c r="R94" s="22"/>
    </row>
    <row r="95" spans="1:18">
      <c r="A95" s="571"/>
      <c r="B95" s="571"/>
      <c r="C95" s="571"/>
      <c r="D95" s="571"/>
      <c r="E95" s="571"/>
      <c r="F95" s="571"/>
      <c r="G95" s="571"/>
      <c r="H95" s="571"/>
      <c r="I95" s="571"/>
      <c r="J95" s="571"/>
      <c r="K95" s="568"/>
      <c r="L95" s="568"/>
      <c r="M95" s="568"/>
      <c r="N95" s="568"/>
      <c r="O95" s="568"/>
      <c r="P95" s="22"/>
      <c r="Q95" s="22"/>
      <c r="R95" s="22"/>
    </row>
    <row r="96" spans="1:18">
      <c r="A96" s="571"/>
      <c r="B96" s="571"/>
      <c r="C96" s="571"/>
      <c r="D96" s="571"/>
      <c r="E96" s="571"/>
      <c r="F96" s="571"/>
      <c r="G96" s="571"/>
      <c r="H96" s="571"/>
      <c r="I96" s="571"/>
      <c r="J96" s="571"/>
      <c r="K96" s="568"/>
      <c r="L96" s="568"/>
      <c r="M96" s="568"/>
      <c r="N96" s="568"/>
      <c r="O96" s="568"/>
      <c r="P96" s="22"/>
      <c r="Q96" s="22"/>
      <c r="R96" s="22"/>
    </row>
    <row r="97" spans="1:15">
      <c r="A97" s="572"/>
      <c r="B97" s="333"/>
      <c r="C97" s="333"/>
      <c r="D97" s="333"/>
      <c r="E97" s="333"/>
      <c r="F97" s="333"/>
      <c r="G97" s="333"/>
      <c r="H97" s="334"/>
      <c r="I97" s="334"/>
      <c r="J97" s="571"/>
      <c r="K97" s="571"/>
      <c r="L97" s="571"/>
      <c r="M97" s="571"/>
      <c r="N97" s="571"/>
      <c r="O97" s="571"/>
    </row>
    <row r="98" spans="1:15">
      <c r="A98" s="572"/>
      <c r="B98" s="333"/>
      <c r="C98" s="333"/>
      <c r="D98" s="333"/>
      <c r="E98" s="333"/>
      <c r="F98" s="333"/>
      <c r="G98" s="333"/>
      <c r="H98" s="334"/>
      <c r="I98" s="334"/>
      <c r="J98" s="571"/>
      <c r="K98" s="571"/>
      <c r="L98" s="571"/>
      <c r="M98" s="571"/>
      <c r="N98" s="571"/>
      <c r="O98" s="571"/>
    </row>
    <row r="99" spans="1:15">
      <c r="A99" s="556"/>
      <c r="B99" s="335"/>
      <c r="C99" s="335"/>
      <c r="D99" s="335"/>
      <c r="E99" s="335"/>
      <c r="F99" s="335"/>
      <c r="G99" s="335"/>
      <c r="H99" s="335"/>
      <c r="I99" s="335"/>
      <c r="J99" s="571"/>
      <c r="K99" s="571"/>
      <c r="L99" s="571"/>
      <c r="M99" s="571"/>
      <c r="N99" s="571"/>
      <c r="O99" s="571"/>
    </row>
    <row r="100" spans="1:15">
      <c r="A100" s="571"/>
      <c r="B100" s="571"/>
      <c r="C100" s="571"/>
      <c r="D100" s="571"/>
      <c r="E100" s="571"/>
      <c r="F100" s="571"/>
      <c r="G100" s="571"/>
      <c r="H100" s="571"/>
      <c r="I100" s="571"/>
      <c r="J100" s="571"/>
      <c r="K100" s="571"/>
      <c r="L100" s="571"/>
      <c r="M100" s="571"/>
      <c r="N100" s="571"/>
      <c r="O100" s="571"/>
    </row>
    <row r="101" spans="1:15">
      <c r="A101" s="571"/>
      <c r="B101" s="571"/>
      <c r="C101" s="571"/>
      <c r="D101" s="571"/>
      <c r="E101" s="571"/>
      <c r="F101" s="571"/>
      <c r="G101" s="571"/>
      <c r="H101" s="571"/>
      <c r="I101" s="571"/>
      <c r="J101" s="571"/>
      <c r="K101" s="571"/>
      <c r="L101" s="571"/>
      <c r="M101" s="571"/>
      <c r="N101" s="571"/>
      <c r="O101" s="571"/>
    </row>
    <row r="102" spans="1:15">
      <c r="A102" s="571"/>
      <c r="B102" s="571"/>
      <c r="C102" s="571"/>
      <c r="D102" s="571"/>
      <c r="E102" s="571"/>
      <c r="F102" s="571"/>
      <c r="G102" s="571"/>
      <c r="H102" s="571"/>
      <c r="I102" s="571"/>
      <c r="J102" s="571"/>
      <c r="K102" s="571"/>
      <c r="L102" s="571"/>
      <c r="M102" s="571"/>
      <c r="N102" s="571"/>
      <c r="O102" s="571"/>
    </row>
    <row r="103" spans="1:15">
      <c r="A103" s="571"/>
      <c r="B103" s="571"/>
      <c r="C103" s="571"/>
      <c r="D103" s="571"/>
      <c r="E103" s="571"/>
      <c r="F103" s="571"/>
      <c r="G103" s="571"/>
      <c r="H103" s="571"/>
      <c r="I103" s="571"/>
      <c r="J103" s="571"/>
      <c r="K103" s="571"/>
      <c r="L103" s="571"/>
      <c r="M103" s="571"/>
      <c r="N103" s="571"/>
      <c r="O103" s="571"/>
    </row>
    <row r="104" spans="1:15">
      <c r="A104" s="571"/>
      <c r="B104" s="571"/>
      <c r="C104" s="571"/>
      <c r="D104" s="571"/>
      <c r="E104" s="571"/>
      <c r="F104" s="571"/>
      <c r="G104" s="571"/>
      <c r="H104" s="571"/>
      <c r="I104" s="571"/>
      <c r="J104" s="571"/>
      <c r="K104" s="571"/>
      <c r="L104" s="571"/>
      <c r="M104" s="571"/>
      <c r="N104" s="571"/>
      <c r="O104" s="571"/>
    </row>
    <row r="105" spans="1:15">
      <c r="A105" s="571"/>
      <c r="B105" s="571"/>
      <c r="C105" s="571"/>
      <c r="D105" s="571"/>
      <c r="E105" s="571"/>
      <c r="F105" s="571"/>
      <c r="G105" s="571"/>
      <c r="H105" s="571"/>
      <c r="I105" s="571"/>
      <c r="J105" s="571"/>
      <c r="K105" s="571"/>
      <c r="L105" s="571"/>
      <c r="M105" s="571"/>
      <c r="N105" s="571"/>
      <c r="O105" s="571"/>
    </row>
    <row r="106" spans="1:15">
      <c r="A106" s="571"/>
      <c r="B106" s="571"/>
      <c r="C106" s="571"/>
      <c r="D106" s="571"/>
      <c r="E106" s="571"/>
      <c r="F106" s="571"/>
      <c r="G106" s="571"/>
      <c r="H106" s="571"/>
      <c r="I106" s="571"/>
      <c r="J106" s="571"/>
      <c r="K106" s="571"/>
      <c r="L106" s="571"/>
      <c r="M106" s="571"/>
      <c r="N106" s="571"/>
      <c r="O106" s="571"/>
    </row>
    <row r="107" spans="1:15">
      <c r="A107" s="571"/>
      <c r="B107" s="571"/>
      <c r="C107" s="571"/>
      <c r="D107" s="571"/>
      <c r="E107" s="571"/>
      <c r="F107" s="571"/>
      <c r="G107" s="571"/>
      <c r="H107" s="571"/>
      <c r="I107" s="571"/>
      <c r="J107" s="571"/>
      <c r="K107" s="571"/>
      <c r="L107" s="571"/>
      <c r="M107" s="571"/>
      <c r="N107" s="571"/>
      <c r="O107" s="571"/>
    </row>
    <row r="108" spans="1:15">
      <c r="A108" s="571"/>
      <c r="B108" s="571"/>
      <c r="C108" s="571"/>
      <c r="D108" s="571"/>
      <c r="E108" s="571"/>
      <c r="F108" s="571"/>
      <c r="G108" s="571"/>
      <c r="H108" s="571"/>
      <c r="I108" s="571"/>
      <c r="J108" s="571"/>
      <c r="K108" s="571"/>
      <c r="L108" s="571"/>
      <c r="M108" s="571"/>
      <c r="N108" s="571"/>
      <c r="O108" s="571"/>
    </row>
    <row r="109" spans="1:15">
      <c r="A109" s="571"/>
      <c r="B109" s="571"/>
      <c r="C109" s="571"/>
      <c r="D109" s="571"/>
      <c r="E109" s="571"/>
      <c r="F109" s="571"/>
      <c r="G109" s="571"/>
      <c r="H109" s="571"/>
      <c r="I109" s="571"/>
      <c r="J109" s="571"/>
      <c r="K109" s="571"/>
      <c r="L109" s="571"/>
      <c r="M109" s="571"/>
      <c r="N109" s="571"/>
      <c r="O109" s="571"/>
    </row>
    <row r="110" spans="1:15">
      <c r="A110" s="571"/>
      <c r="B110" s="571"/>
      <c r="C110" s="571"/>
      <c r="D110" s="571"/>
      <c r="E110" s="571"/>
      <c r="F110" s="571"/>
      <c r="G110" s="571"/>
      <c r="H110" s="571"/>
      <c r="I110" s="571"/>
      <c r="J110" s="571"/>
      <c r="K110" s="571"/>
      <c r="L110" s="571"/>
      <c r="M110" s="571"/>
      <c r="N110" s="571"/>
      <c r="O110" s="571"/>
    </row>
    <row r="111" spans="1:15">
      <c r="A111" s="571"/>
      <c r="B111" s="571"/>
      <c r="C111" s="571"/>
      <c r="D111" s="571"/>
      <c r="E111" s="571"/>
      <c r="F111" s="571"/>
      <c r="G111" s="571"/>
      <c r="H111" s="571"/>
      <c r="I111" s="571"/>
      <c r="J111" s="571"/>
      <c r="K111" s="571"/>
      <c r="L111" s="571"/>
      <c r="M111" s="571"/>
      <c r="N111" s="571"/>
      <c r="O111" s="571"/>
    </row>
    <row r="112" spans="1:15">
      <c r="A112" s="571"/>
      <c r="B112" s="571"/>
      <c r="C112" s="571"/>
      <c r="D112" s="571"/>
      <c r="E112" s="571"/>
      <c r="F112" s="571"/>
      <c r="G112" s="571"/>
      <c r="H112" s="571"/>
      <c r="I112" s="571"/>
      <c r="J112" s="571"/>
      <c r="K112" s="571"/>
      <c r="L112" s="571"/>
      <c r="M112" s="571"/>
      <c r="N112" s="571"/>
      <c r="O112" s="571"/>
    </row>
    <row r="113" spans="1:15">
      <c r="A113" s="571"/>
      <c r="B113" s="571"/>
      <c r="C113" s="571"/>
      <c r="D113" s="571"/>
      <c r="E113" s="571"/>
      <c r="F113" s="571"/>
      <c r="G113" s="571"/>
      <c r="H113" s="571"/>
      <c r="I113" s="571"/>
      <c r="J113" s="571"/>
      <c r="K113" s="571"/>
      <c r="L113" s="571"/>
      <c r="M113" s="571"/>
      <c r="N113" s="571"/>
      <c r="O113" s="571"/>
    </row>
    <row r="114" spans="1:15">
      <c r="A114" s="571"/>
      <c r="B114" s="571"/>
      <c r="C114" s="571"/>
      <c r="D114" s="571"/>
      <c r="E114" s="571"/>
      <c r="F114" s="571"/>
      <c r="G114" s="571"/>
      <c r="H114" s="571"/>
      <c r="I114" s="571"/>
      <c r="J114" s="571"/>
      <c r="K114" s="571"/>
      <c r="L114" s="571"/>
      <c r="M114" s="571"/>
      <c r="N114" s="571"/>
      <c r="O114" s="571"/>
    </row>
    <row r="115" spans="1:15">
      <c r="A115" s="571"/>
      <c r="B115" s="571"/>
      <c r="C115" s="571"/>
      <c r="D115" s="571"/>
      <c r="E115" s="571"/>
      <c r="F115" s="571"/>
      <c r="G115" s="571"/>
      <c r="H115" s="571"/>
      <c r="I115" s="571"/>
      <c r="J115" s="571"/>
      <c r="K115" s="571"/>
      <c r="L115" s="571"/>
      <c r="M115" s="571"/>
      <c r="N115" s="571"/>
      <c r="O115" s="571"/>
    </row>
    <row r="116" spans="1:15">
      <c r="A116" s="571"/>
      <c r="B116" s="571"/>
      <c r="C116" s="571"/>
      <c r="D116" s="571"/>
      <c r="E116" s="571"/>
      <c r="F116" s="571"/>
      <c r="G116" s="571"/>
      <c r="H116" s="571"/>
      <c r="I116" s="571"/>
      <c r="J116" s="571"/>
      <c r="K116" s="571"/>
      <c r="L116" s="571"/>
      <c r="M116" s="571"/>
      <c r="N116" s="571"/>
      <c r="O116" s="571"/>
    </row>
    <row r="117" spans="1:15">
      <c r="A117" s="571"/>
      <c r="B117" s="571"/>
      <c r="C117" s="571"/>
      <c r="D117" s="571"/>
      <c r="E117" s="571"/>
      <c r="F117" s="571"/>
      <c r="G117" s="571"/>
      <c r="H117" s="571"/>
      <c r="I117" s="571"/>
      <c r="J117" s="571"/>
      <c r="K117" s="571"/>
      <c r="L117" s="571"/>
      <c r="M117" s="571"/>
      <c r="N117" s="571"/>
      <c r="O117" s="571"/>
    </row>
    <row r="118" spans="1:15">
      <c r="A118" s="571"/>
      <c r="B118" s="571"/>
      <c r="C118" s="571"/>
      <c r="D118" s="571"/>
      <c r="E118" s="571"/>
      <c r="F118" s="571"/>
      <c r="G118" s="571"/>
      <c r="H118" s="571"/>
      <c r="I118" s="571"/>
      <c r="J118" s="571"/>
      <c r="K118" s="571"/>
      <c r="L118" s="571"/>
      <c r="M118" s="571"/>
      <c r="N118" s="571"/>
      <c r="O118" s="571"/>
    </row>
    <row r="119" spans="1:15">
      <c r="A119" s="571"/>
      <c r="B119" s="571"/>
      <c r="C119" s="571"/>
      <c r="D119" s="571"/>
      <c r="E119" s="571"/>
      <c r="F119" s="571"/>
      <c r="G119" s="571"/>
      <c r="H119" s="571"/>
      <c r="I119" s="571"/>
      <c r="J119" s="571"/>
      <c r="K119" s="571"/>
      <c r="L119" s="571"/>
      <c r="M119" s="571"/>
      <c r="N119" s="571"/>
      <c r="O119" s="571"/>
    </row>
    <row r="120" spans="1:15">
      <c r="A120" s="571"/>
      <c r="B120" s="571"/>
      <c r="C120" s="571"/>
      <c r="D120" s="571"/>
      <c r="E120" s="571"/>
      <c r="F120" s="571"/>
      <c r="G120" s="571"/>
      <c r="H120" s="571"/>
      <c r="I120" s="571"/>
      <c r="J120" s="571"/>
      <c r="K120" s="571"/>
      <c r="L120" s="571"/>
      <c r="M120" s="571"/>
      <c r="N120" s="571"/>
      <c r="O120" s="571"/>
    </row>
    <row r="121" spans="1:15">
      <c r="A121" s="571"/>
      <c r="B121" s="571"/>
      <c r="C121" s="571"/>
      <c r="D121" s="571"/>
      <c r="E121" s="571"/>
      <c r="F121" s="571"/>
      <c r="G121" s="571"/>
      <c r="H121" s="571"/>
      <c r="I121" s="571"/>
      <c r="J121" s="571"/>
      <c r="K121" s="571"/>
      <c r="L121" s="571"/>
      <c r="M121" s="571"/>
      <c r="N121" s="571"/>
      <c r="O121" s="571"/>
    </row>
    <row r="122" spans="1:15">
      <c r="A122" s="571"/>
      <c r="B122" s="571"/>
      <c r="C122" s="571"/>
      <c r="D122" s="571"/>
      <c r="E122" s="571"/>
      <c r="F122" s="571"/>
      <c r="G122" s="571"/>
      <c r="H122" s="571"/>
      <c r="I122" s="571"/>
      <c r="J122" s="571"/>
      <c r="K122" s="571"/>
      <c r="L122" s="571"/>
      <c r="M122" s="571"/>
      <c r="N122" s="571"/>
      <c r="O122" s="571"/>
    </row>
    <row r="123" spans="1:15">
      <c r="A123" s="571"/>
      <c r="B123" s="571"/>
      <c r="C123" s="571"/>
      <c r="D123" s="571"/>
      <c r="E123" s="571"/>
      <c r="F123" s="571"/>
      <c r="G123" s="571"/>
      <c r="H123" s="571"/>
      <c r="I123" s="571"/>
      <c r="J123" s="571"/>
      <c r="K123" s="571"/>
      <c r="L123" s="571"/>
      <c r="M123" s="571"/>
      <c r="N123" s="571"/>
      <c r="O123" s="571"/>
    </row>
  </sheetData>
  <mergeCells count="64">
    <mergeCell ref="B6:J6"/>
    <mergeCell ref="B39:G39"/>
    <mergeCell ref="B40:G40"/>
    <mergeCell ref="C12:F12"/>
    <mergeCell ref="H12:I12"/>
    <mergeCell ref="C16:G16"/>
    <mergeCell ref="C18:G18"/>
    <mergeCell ref="I10:J10"/>
    <mergeCell ref="C10:F10"/>
    <mergeCell ref="B28:C28"/>
    <mergeCell ref="B30:C30"/>
    <mergeCell ref="C20:G20"/>
    <mergeCell ref="C22:G22"/>
    <mergeCell ref="C24:G24"/>
    <mergeCell ref="C26:G26"/>
    <mergeCell ref="B86:K86"/>
    <mergeCell ref="H78:I78"/>
    <mergeCell ref="C74:F74"/>
    <mergeCell ref="B81:F81"/>
    <mergeCell ref="B82:G82"/>
    <mergeCell ref="C76:F76"/>
    <mergeCell ref="H76:I76"/>
    <mergeCell ref="C72:F72"/>
    <mergeCell ref="B64:J64"/>
    <mergeCell ref="B60:G60"/>
    <mergeCell ref="B61:G61"/>
    <mergeCell ref="B63:G63"/>
    <mergeCell ref="B69:J69"/>
    <mergeCell ref="B70:J70"/>
    <mergeCell ref="B68:I68"/>
    <mergeCell ref="B66:E66"/>
    <mergeCell ref="B62:G62"/>
    <mergeCell ref="B59:G59"/>
    <mergeCell ref="B42:G42"/>
    <mergeCell ref="H39:J39"/>
    <mergeCell ref="B43:G43"/>
    <mergeCell ref="B52:G52"/>
    <mergeCell ref="B55:G55"/>
    <mergeCell ref="B53:G53"/>
    <mergeCell ref="B54:G54"/>
    <mergeCell ref="B58:G58"/>
    <mergeCell ref="B57:G57"/>
    <mergeCell ref="B56:G56"/>
    <mergeCell ref="B51:K51"/>
    <mergeCell ref="H40:J40"/>
    <mergeCell ref="H44:J44"/>
    <mergeCell ref="B41:G41"/>
    <mergeCell ref="H42:J42"/>
    <mergeCell ref="L51:N51"/>
    <mergeCell ref="B1:H1"/>
    <mergeCell ref="B45:K45"/>
    <mergeCell ref="D28:G28"/>
    <mergeCell ref="B14:C14"/>
    <mergeCell ref="I1:J1"/>
    <mergeCell ref="H43:J43"/>
    <mergeCell ref="H38:J38"/>
    <mergeCell ref="B7:J7"/>
    <mergeCell ref="D30:J30"/>
    <mergeCell ref="I2:J2"/>
    <mergeCell ref="H41:J41"/>
    <mergeCell ref="B32:C32"/>
    <mergeCell ref="D32:E32"/>
    <mergeCell ref="C8:F8"/>
    <mergeCell ref="B5:J5"/>
  </mergeCells>
  <phoneticPr fontId="35" type="noConversion"/>
  <hyperlinks>
    <hyperlink ref="D28" r:id="rId1"/>
  </hyperlinks>
  <pageMargins left="0.39370078740157483" right="0.23622047244094491" top="0.82677165354330717" bottom="0.98425196850393704" header="0.51181102362204722" footer="0.51181102362204722"/>
  <pageSetup paperSize="9" scale="97" orientation="portrait" r:id="rId2"/>
  <headerFooter alignWithMargins="0"/>
  <rowBreaks count="1" manualBreakCount="1">
    <brk id="50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H246"/>
  <sheetViews>
    <sheetView topLeftCell="B91" zoomScaleNormal="100" workbookViewId="0">
      <selection activeCell="L204" sqref="L204"/>
    </sheetView>
  </sheetViews>
  <sheetFormatPr defaultRowHeight="12.75"/>
  <cols>
    <col min="1" max="1" width="8.5703125" customWidth="1"/>
    <col min="2" max="2" width="15.42578125" customWidth="1"/>
    <col min="3" max="3" width="20.7109375" customWidth="1"/>
    <col min="4" max="4" width="18.5703125" customWidth="1"/>
    <col min="6" max="6" width="10.140625" bestFit="1" customWidth="1"/>
  </cols>
  <sheetData>
    <row r="1" spans="1:7">
      <c r="A1" s="1"/>
      <c r="B1" s="1"/>
      <c r="C1" s="1"/>
      <c r="D1" s="19"/>
      <c r="E1" s="19"/>
      <c r="F1" s="19"/>
      <c r="G1" s="19"/>
    </row>
    <row r="2" spans="1:7">
      <c r="A2" s="1"/>
      <c r="B2" s="264" t="str">
        <f>начало!A10</f>
        <v xml:space="preserve">Отчетна единица: </v>
      </c>
      <c r="C2" s="610" t="str">
        <f>начало!D10</f>
        <v>"Б Н К" ЕООД</v>
      </c>
      <c r="D2" s="61"/>
      <c r="E2" s="3"/>
      <c r="F2" s="192"/>
      <c r="G2" s="192"/>
    </row>
    <row r="3" spans="1:7">
      <c r="A3" s="1"/>
      <c r="B3" s="604" t="str">
        <f>начало!A11</f>
        <v xml:space="preserve">Гр. (с.)              </v>
      </c>
      <c r="C3" s="610" t="str">
        <f>начало!C11</f>
        <v xml:space="preserve">ПЛЕВЕН </v>
      </c>
      <c r="D3" s="61"/>
      <c r="E3" s="930" t="str">
        <f>начало!A8</f>
        <v>ЕИК по БУЛСТАТ / ТР</v>
      </c>
      <c r="F3" s="930"/>
      <c r="G3" s="930"/>
    </row>
    <row r="4" spans="1:7">
      <c r="A4" s="1"/>
      <c r="B4" s="604" t="str">
        <f>начало!A12</f>
        <v xml:space="preserve">Община:          </v>
      </c>
      <c r="C4" s="610" t="str">
        <f>начало!C12</f>
        <v xml:space="preserve">ПЛЕВЕН </v>
      </c>
      <c r="D4" s="61"/>
      <c r="E4" s="930">
        <f>начало!A9</f>
        <v>131147469</v>
      </c>
      <c r="F4" s="930"/>
      <c r="G4" s="930"/>
    </row>
    <row r="5" spans="1:7">
      <c r="A5" s="1"/>
      <c r="B5" s="1"/>
      <c r="C5" s="1"/>
      <c r="D5" s="61"/>
      <c r="E5" s="12"/>
      <c r="F5" s="62"/>
      <c r="G5" s="63"/>
    </row>
    <row r="6" spans="1:7" ht="15">
      <c r="A6" s="1"/>
      <c r="B6" s="933" t="s">
        <v>81</v>
      </c>
      <c r="C6" s="933"/>
      <c r="D6" s="933"/>
      <c r="E6" s="933"/>
      <c r="F6" s="933"/>
      <c r="G6" s="933"/>
    </row>
    <row r="7" spans="1:7" ht="15">
      <c r="A7" s="1"/>
      <c r="B7" s="591"/>
      <c r="C7" s="592" t="s">
        <v>80</v>
      </c>
      <c r="D7" s="595" t="str">
        <f>начало!F17</f>
        <v xml:space="preserve">             I-во полугодие на 2015г.</v>
      </c>
      <c r="E7" s="591"/>
      <c r="F7" s="591"/>
      <c r="G7" s="591"/>
    </row>
    <row r="8" spans="1:7" ht="13.5" thickBot="1">
      <c r="A8" s="1"/>
      <c r="B8" s="3"/>
      <c r="C8" s="3"/>
      <c r="D8" s="61"/>
      <c r="E8" s="64"/>
      <c r="F8" s="63"/>
      <c r="G8" s="63"/>
    </row>
    <row r="9" spans="1:7" ht="13.5" thickBot="1">
      <c r="A9" s="1"/>
      <c r="B9" s="934" t="s">
        <v>683</v>
      </c>
      <c r="C9" s="935"/>
      <c r="D9" s="936"/>
      <c r="E9" s="936"/>
      <c r="F9" s="936"/>
      <c r="G9" s="937"/>
    </row>
    <row r="10" spans="1:7">
      <c r="A10" s="1"/>
      <c r="B10" s="855" t="s">
        <v>914</v>
      </c>
      <c r="C10" s="856"/>
      <c r="D10" s="857"/>
      <c r="E10" s="830" t="s">
        <v>615</v>
      </c>
      <c r="F10" s="931" t="s">
        <v>591</v>
      </c>
      <c r="G10" s="932"/>
    </row>
    <row r="11" spans="1:7" ht="38.25">
      <c r="A11" s="1"/>
      <c r="B11" s="867"/>
      <c r="C11" s="868"/>
      <c r="D11" s="875"/>
      <c r="E11" s="886"/>
      <c r="F11" s="65" t="s">
        <v>525</v>
      </c>
      <c r="G11" s="66" t="s">
        <v>593</v>
      </c>
    </row>
    <row r="12" spans="1:7">
      <c r="A12" s="1"/>
      <c r="B12" s="867" t="s">
        <v>594</v>
      </c>
      <c r="C12" s="868"/>
      <c r="D12" s="860"/>
      <c r="E12" s="67" t="s">
        <v>595</v>
      </c>
      <c r="F12" s="65">
        <v>1</v>
      </c>
      <c r="G12" s="66">
        <v>2</v>
      </c>
    </row>
    <row r="13" spans="1:7">
      <c r="A13" s="68"/>
      <c r="B13" s="890" t="s">
        <v>417</v>
      </c>
      <c r="C13" s="891"/>
      <c r="D13" s="892"/>
      <c r="E13" s="69" t="s">
        <v>418</v>
      </c>
      <c r="F13" s="70"/>
      <c r="G13" s="70"/>
    </row>
    <row r="14" spans="1:7">
      <c r="A14" s="68"/>
      <c r="B14" s="890" t="s">
        <v>367</v>
      </c>
      <c r="C14" s="891"/>
      <c r="D14" s="892"/>
      <c r="E14" s="69"/>
      <c r="F14" s="71"/>
      <c r="G14" s="71"/>
    </row>
    <row r="15" spans="1:7">
      <c r="A15" s="68"/>
      <c r="B15" s="890" t="s">
        <v>566</v>
      </c>
      <c r="C15" s="891"/>
      <c r="D15" s="896"/>
      <c r="E15" s="69"/>
      <c r="F15" s="71"/>
      <c r="G15" s="71"/>
    </row>
    <row r="16" spans="1:7">
      <c r="A16" s="72"/>
      <c r="B16" s="893" t="s">
        <v>1110</v>
      </c>
      <c r="C16" s="894"/>
      <c r="D16" s="895"/>
      <c r="E16" s="73" t="s">
        <v>947</v>
      </c>
      <c r="F16" s="74"/>
      <c r="G16" s="74"/>
    </row>
    <row r="17" spans="1:7" ht="25.5" customHeight="1">
      <c r="A17" s="72"/>
      <c r="B17" s="900" t="s">
        <v>975</v>
      </c>
      <c r="C17" s="901"/>
      <c r="D17" s="902"/>
      <c r="E17" s="75" t="s">
        <v>845</v>
      </c>
      <c r="F17" s="74"/>
      <c r="G17" s="74">
        <f>SUM(G19:G22)</f>
        <v>0</v>
      </c>
    </row>
    <row r="18" spans="1:7" ht="11.25" customHeight="1">
      <c r="A18" s="72"/>
      <c r="B18" s="897" t="s">
        <v>506</v>
      </c>
      <c r="C18" s="898"/>
      <c r="D18" s="899"/>
      <c r="E18" s="75"/>
      <c r="F18" s="74"/>
      <c r="G18" s="74"/>
    </row>
    <row r="19" spans="1:7" ht="11.25" customHeight="1">
      <c r="A19" s="72"/>
      <c r="B19" s="897" t="s">
        <v>507</v>
      </c>
      <c r="C19" s="898"/>
      <c r="D19" s="899"/>
      <c r="E19" s="75" t="s">
        <v>511</v>
      </c>
      <c r="F19" s="74"/>
      <c r="G19" s="74"/>
    </row>
    <row r="20" spans="1:7" ht="11.25" customHeight="1">
      <c r="A20" s="72"/>
      <c r="B20" s="897" t="s">
        <v>508</v>
      </c>
      <c r="C20" s="898"/>
      <c r="D20" s="899"/>
      <c r="E20" s="75" t="s">
        <v>512</v>
      </c>
      <c r="F20" s="74"/>
      <c r="G20" s="74"/>
    </row>
    <row r="21" spans="1:7" ht="11.25" customHeight="1">
      <c r="A21" s="72"/>
      <c r="B21" s="897" t="s">
        <v>509</v>
      </c>
      <c r="C21" s="898"/>
      <c r="D21" s="899"/>
      <c r="E21" s="75" t="s">
        <v>513</v>
      </c>
      <c r="F21" s="74"/>
      <c r="G21" s="74"/>
    </row>
    <row r="22" spans="1:7" ht="11.25" customHeight="1">
      <c r="A22" s="72"/>
      <c r="B22" s="897" t="s">
        <v>510</v>
      </c>
      <c r="C22" s="898"/>
      <c r="D22" s="899"/>
      <c r="E22" s="75" t="s">
        <v>514</v>
      </c>
      <c r="F22" s="74"/>
      <c r="G22" s="74"/>
    </row>
    <row r="23" spans="1:7">
      <c r="A23" s="72"/>
      <c r="B23" s="893" t="s">
        <v>1030</v>
      </c>
      <c r="C23" s="894"/>
      <c r="D23" s="895"/>
      <c r="E23" s="73" t="s">
        <v>846</v>
      </c>
      <c r="F23" s="74"/>
      <c r="G23" s="74"/>
    </row>
    <row r="24" spans="1:7">
      <c r="A24" s="72"/>
      <c r="B24" s="900" t="s">
        <v>1192</v>
      </c>
      <c r="C24" s="901"/>
      <c r="D24" s="902"/>
      <c r="E24" s="75" t="s">
        <v>847</v>
      </c>
      <c r="F24" s="74"/>
      <c r="G24" s="74"/>
    </row>
    <row r="25" spans="1:7">
      <c r="A25" s="72"/>
      <c r="B25" s="903" t="s">
        <v>857</v>
      </c>
      <c r="C25" s="904"/>
      <c r="D25" s="905"/>
      <c r="E25" s="73" t="s">
        <v>37</v>
      </c>
      <c r="F25" s="74"/>
      <c r="G25" s="74"/>
    </row>
    <row r="26" spans="1:7">
      <c r="A26" s="72"/>
      <c r="B26" s="883" t="s">
        <v>848</v>
      </c>
      <c r="C26" s="884"/>
      <c r="D26" s="885"/>
      <c r="E26" s="76" t="s">
        <v>849</v>
      </c>
      <c r="F26" s="77">
        <f>F16+F17+F23+F24</f>
        <v>0</v>
      </c>
      <c r="G26" s="77">
        <f>G16+G17+G23+G24</f>
        <v>0</v>
      </c>
    </row>
    <row r="27" spans="1:7">
      <c r="A27" s="68"/>
      <c r="B27" s="835" t="s">
        <v>850</v>
      </c>
      <c r="C27" s="836"/>
      <c r="D27" s="843"/>
      <c r="E27" s="73"/>
      <c r="F27" s="78"/>
      <c r="G27" s="78"/>
    </row>
    <row r="28" spans="1:7">
      <c r="A28" s="68"/>
      <c r="B28" s="840" t="s">
        <v>281</v>
      </c>
      <c r="C28" s="841"/>
      <c r="D28" s="842"/>
      <c r="E28" s="73" t="s">
        <v>851</v>
      </c>
      <c r="F28" s="79">
        <f>F29+F30</f>
        <v>209</v>
      </c>
      <c r="G28" s="79">
        <f>G29+G30</f>
        <v>0</v>
      </c>
    </row>
    <row r="29" spans="1:7">
      <c r="A29" s="72"/>
      <c r="B29" s="847" t="s">
        <v>999</v>
      </c>
      <c r="C29" s="848"/>
      <c r="D29" s="849"/>
      <c r="E29" s="73" t="s">
        <v>852</v>
      </c>
      <c r="F29" s="74">
        <v>157</v>
      </c>
      <c r="G29" s="74"/>
    </row>
    <row r="30" spans="1:7">
      <c r="A30" s="72"/>
      <c r="B30" s="837" t="s">
        <v>729</v>
      </c>
      <c r="C30" s="838"/>
      <c r="D30" s="839"/>
      <c r="E30" s="81" t="s">
        <v>853</v>
      </c>
      <c r="F30" s="82">
        <v>52</v>
      </c>
      <c r="G30" s="82"/>
    </row>
    <row r="31" spans="1:7">
      <c r="A31" s="68"/>
      <c r="B31" s="893" t="s">
        <v>282</v>
      </c>
      <c r="C31" s="894"/>
      <c r="D31" s="938"/>
      <c r="E31" s="81" t="s">
        <v>854</v>
      </c>
      <c r="F31" s="82"/>
      <c r="G31" s="82"/>
    </row>
    <row r="32" spans="1:7">
      <c r="A32" s="68"/>
      <c r="B32" s="897" t="s">
        <v>506</v>
      </c>
      <c r="C32" s="898"/>
      <c r="D32" s="899"/>
      <c r="E32" s="81"/>
      <c r="F32" s="82"/>
      <c r="G32" s="82"/>
    </row>
    <row r="33" spans="1:7">
      <c r="A33" s="68"/>
      <c r="B33" s="897" t="s">
        <v>507</v>
      </c>
      <c r="C33" s="898"/>
      <c r="D33" s="899"/>
      <c r="E33" s="81" t="s">
        <v>515</v>
      </c>
      <c r="F33" s="82"/>
      <c r="G33" s="82"/>
    </row>
    <row r="34" spans="1:7">
      <c r="A34" s="68"/>
      <c r="B34" s="897" t="s">
        <v>508</v>
      </c>
      <c r="C34" s="898"/>
      <c r="D34" s="899"/>
      <c r="E34" s="81" t="s">
        <v>516</v>
      </c>
      <c r="F34" s="82"/>
      <c r="G34" s="82"/>
    </row>
    <row r="35" spans="1:7">
      <c r="A35" s="68"/>
      <c r="B35" s="897" t="s">
        <v>509</v>
      </c>
      <c r="C35" s="898"/>
      <c r="D35" s="899"/>
      <c r="E35" s="81" t="s">
        <v>517</v>
      </c>
      <c r="F35" s="82"/>
      <c r="G35" s="82"/>
    </row>
    <row r="36" spans="1:7">
      <c r="A36" s="68"/>
      <c r="B36" s="897" t="s">
        <v>510</v>
      </c>
      <c r="C36" s="898"/>
      <c r="D36" s="899"/>
      <c r="E36" s="81" t="s">
        <v>518</v>
      </c>
      <c r="F36" s="82"/>
      <c r="G36" s="82"/>
    </row>
    <row r="37" spans="1:7">
      <c r="A37" s="68"/>
      <c r="B37" s="840" t="s">
        <v>283</v>
      </c>
      <c r="C37" s="841"/>
      <c r="D37" s="842"/>
      <c r="E37" s="73" t="s">
        <v>1131</v>
      </c>
      <c r="F37" s="74">
        <v>1</v>
      </c>
      <c r="G37" s="74"/>
    </row>
    <row r="38" spans="1:7">
      <c r="A38" s="68"/>
      <c r="B38" s="887" t="s">
        <v>971</v>
      </c>
      <c r="C38" s="888"/>
      <c r="D38" s="842"/>
      <c r="E38" s="75" t="s">
        <v>189</v>
      </c>
      <c r="F38" s="74"/>
      <c r="G38" s="74"/>
    </row>
    <row r="39" spans="1:7">
      <c r="A39" s="68"/>
      <c r="B39" s="847" t="s">
        <v>433</v>
      </c>
      <c r="C39" s="848"/>
      <c r="D39" s="849"/>
      <c r="E39" s="73" t="s">
        <v>190</v>
      </c>
      <c r="F39" s="74"/>
      <c r="G39" s="74"/>
    </row>
    <row r="40" spans="1:7">
      <c r="A40" s="68"/>
      <c r="B40" s="844" t="s">
        <v>191</v>
      </c>
      <c r="C40" s="845"/>
      <c r="D40" s="869"/>
      <c r="E40" s="69" t="s">
        <v>192</v>
      </c>
      <c r="F40" s="83">
        <f>F28+F31+F37+F38</f>
        <v>210</v>
      </c>
      <c r="G40" s="83">
        <f>G28+G31+G37+G38</f>
        <v>0</v>
      </c>
    </row>
    <row r="41" spans="1:7">
      <c r="A41" s="72"/>
      <c r="B41" s="844" t="s">
        <v>895</v>
      </c>
      <c r="C41" s="845"/>
      <c r="D41" s="869"/>
      <c r="E41" s="69"/>
      <c r="F41" s="71"/>
      <c r="G41" s="71"/>
    </row>
    <row r="42" spans="1:7">
      <c r="A42" s="72"/>
      <c r="B42" s="840" t="s">
        <v>284</v>
      </c>
      <c r="C42" s="841"/>
      <c r="D42" s="842"/>
      <c r="E42" s="73" t="s">
        <v>193</v>
      </c>
      <c r="F42" s="82"/>
      <c r="G42" s="82"/>
    </row>
    <row r="43" spans="1:7">
      <c r="A43" s="68"/>
      <c r="B43" s="840" t="s">
        <v>285</v>
      </c>
      <c r="C43" s="841"/>
      <c r="D43" s="842"/>
      <c r="E43" s="73" t="s">
        <v>194</v>
      </c>
      <c r="F43" s="74"/>
      <c r="G43" s="74"/>
    </row>
    <row r="44" spans="1:7">
      <c r="A44" s="68"/>
      <c r="B44" s="840" t="s">
        <v>972</v>
      </c>
      <c r="C44" s="841"/>
      <c r="D44" s="842"/>
      <c r="E44" s="73" t="s">
        <v>349</v>
      </c>
      <c r="F44" s="74"/>
      <c r="G44" s="74"/>
    </row>
    <row r="45" spans="1:7">
      <c r="A45" s="72"/>
      <c r="B45" s="887" t="s">
        <v>973</v>
      </c>
      <c r="C45" s="888"/>
      <c r="D45" s="889"/>
      <c r="E45" s="73" t="s">
        <v>350</v>
      </c>
      <c r="F45" s="74"/>
      <c r="G45" s="74"/>
    </row>
    <row r="46" spans="1:7">
      <c r="A46" s="72"/>
      <c r="B46" s="840" t="s">
        <v>286</v>
      </c>
      <c r="C46" s="841"/>
      <c r="D46" s="842"/>
      <c r="E46" s="73" t="s">
        <v>95</v>
      </c>
      <c r="F46" s="74"/>
      <c r="G46" s="74"/>
    </row>
    <row r="47" spans="1:7">
      <c r="A47" s="72"/>
      <c r="B47" s="840" t="s">
        <v>287</v>
      </c>
      <c r="C47" s="841"/>
      <c r="D47" s="842"/>
      <c r="E47" s="73" t="s">
        <v>351</v>
      </c>
      <c r="F47" s="74"/>
      <c r="G47" s="74"/>
    </row>
    <row r="48" spans="1:7">
      <c r="A48" s="68"/>
      <c r="B48" s="840" t="s">
        <v>288</v>
      </c>
      <c r="C48" s="841"/>
      <c r="D48" s="842"/>
      <c r="E48" s="73" t="s">
        <v>352</v>
      </c>
      <c r="F48" s="74"/>
      <c r="G48" s="74"/>
    </row>
    <row r="49" spans="1:7">
      <c r="A49" s="68"/>
      <c r="B49" s="835" t="s">
        <v>353</v>
      </c>
      <c r="C49" s="836"/>
      <c r="D49" s="843"/>
      <c r="E49" s="76" t="s">
        <v>533</v>
      </c>
      <c r="F49" s="83">
        <f>F42+F43+F44+F45+F46+F47+F48</f>
        <v>0</v>
      </c>
      <c r="G49" s="83">
        <f>G42+G43+G44+G45+G46+G47+G48</f>
        <v>0</v>
      </c>
    </row>
    <row r="50" spans="1:7">
      <c r="A50" s="68"/>
      <c r="B50" s="835" t="s">
        <v>534</v>
      </c>
      <c r="C50" s="836"/>
      <c r="D50" s="843"/>
      <c r="E50" s="76" t="s">
        <v>535</v>
      </c>
      <c r="F50" s="74"/>
      <c r="G50" s="74"/>
    </row>
    <row r="51" spans="1:7" ht="13.5" thickBot="1">
      <c r="A51" s="84"/>
      <c r="B51" s="864" t="s">
        <v>536</v>
      </c>
      <c r="C51" s="865"/>
      <c r="D51" s="866"/>
      <c r="E51" s="85" t="s">
        <v>537</v>
      </c>
      <c r="F51" s="86">
        <f>F26+F40+F49+F50</f>
        <v>210</v>
      </c>
      <c r="G51" s="86">
        <f>G26+G40+G49+G50</f>
        <v>0</v>
      </c>
    </row>
    <row r="52" spans="1:7">
      <c r="A52" s="84"/>
      <c r="B52" s="87"/>
      <c r="C52" s="87"/>
      <c r="D52" s="88"/>
      <c r="E52" s="89"/>
      <c r="F52" s="337"/>
      <c r="G52" s="221"/>
    </row>
    <row r="53" spans="1:7">
      <c r="A53" s="84"/>
      <c r="B53" s="87"/>
      <c r="C53" s="87"/>
      <c r="D53" s="88"/>
      <c r="E53" s="89"/>
      <c r="F53" s="337"/>
      <c r="G53" s="221"/>
    </row>
    <row r="54" spans="1:7" hidden="1">
      <c r="A54" s="84"/>
      <c r="B54" s="87"/>
      <c r="C54" s="87"/>
      <c r="D54" s="88"/>
      <c r="E54" s="89"/>
      <c r="F54" s="337"/>
      <c r="G54" s="221"/>
    </row>
    <row r="55" spans="1:7" hidden="1">
      <c r="A55" s="84"/>
      <c r="B55" s="87"/>
      <c r="C55" s="87"/>
      <c r="D55" s="88"/>
      <c r="E55" s="89"/>
      <c r="F55" s="337"/>
      <c r="G55" s="221"/>
    </row>
    <row r="56" spans="1:7" hidden="1">
      <c r="A56" s="84"/>
      <c r="B56" s="87"/>
      <c r="C56" s="87"/>
      <c r="D56" s="88"/>
      <c r="E56" s="89"/>
      <c r="F56" s="337"/>
      <c r="G56" s="221"/>
    </row>
    <row r="57" spans="1:7" hidden="1">
      <c r="A57" s="84"/>
      <c r="B57" s="87"/>
      <c r="C57" s="87"/>
      <c r="D57" s="88"/>
      <c r="E57" s="89"/>
      <c r="F57" s="337"/>
      <c r="G57" s="221"/>
    </row>
    <row r="58" spans="1:7" hidden="1">
      <c r="A58" s="84"/>
      <c r="B58" s="87"/>
      <c r="C58" s="87"/>
      <c r="D58" s="88"/>
      <c r="E58" s="89"/>
      <c r="F58" s="337"/>
      <c r="G58" s="221"/>
    </row>
    <row r="59" spans="1:7" hidden="1">
      <c r="A59" s="84"/>
      <c r="B59" s="87"/>
      <c r="C59" s="87"/>
      <c r="D59" s="88"/>
      <c r="E59" s="89"/>
      <c r="F59" s="337"/>
      <c r="G59" s="221"/>
    </row>
    <row r="60" spans="1:7">
      <c r="A60" s="84"/>
      <c r="B60" s="87"/>
      <c r="C60" s="87"/>
      <c r="D60" s="88"/>
      <c r="E60" s="89"/>
      <c r="F60" s="337"/>
      <c r="G60" s="221"/>
    </row>
    <row r="61" spans="1:7">
      <c r="A61" s="84"/>
      <c r="B61" s="87"/>
      <c r="C61" s="87"/>
      <c r="D61" s="88"/>
      <c r="E61" s="89"/>
      <c r="F61" s="337"/>
      <c r="G61" s="221"/>
    </row>
    <row r="62" spans="1:7">
      <c r="A62" s="84"/>
      <c r="B62" s="87"/>
      <c r="C62" s="87"/>
      <c r="D62" s="88"/>
      <c r="E62" s="89"/>
      <c r="F62" s="337"/>
      <c r="G62" s="221"/>
    </row>
    <row r="63" spans="1:7" ht="13.5" thickBot="1">
      <c r="A63" s="84"/>
      <c r="B63" s="344"/>
      <c r="C63" s="344"/>
      <c r="D63" s="345"/>
      <c r="E63" s="346"/>
      <c r="F63" s="347"/>
      <c r="G63" s="348"/>
    </row>
    <row r="64" spans="1:7" ht="13.5" thickBot="1">
      <c r="A64" s="1"/>
      <c r="B64" s="906" t="s">
        <v>683</v>
      </c>
      <c r="C64" s="907"/>
      <c r="D64" s="907"/>
      <c r="E64" s="907"/>
      <c r="F64" s="907"/>
      <c r="G64" s="908"/>
    </row>
    <row r="65" spans="1:7">
      <c r="A65" s="1"/>
      <c r="B65" s="872" t="s">
        <v>914</v>
      </c>
      <c r="C65" s="873"/>
      <c r="D65" s="874"/>
      <c r="E65" s="876" t="s">
        <v>615</v>
      </c>
      <c r="F65" s="870" t="s">
        <v>591</v>
      </c>
      <c r="G65" s="871"/>
    </row>
    <row r="66" spans="1:7" ht="38.25">
      <c r="A66" s="1"/>
      <c r="B66" s="867"/>
      <c r="C66" s="868"/>
      <c r="D66" s="875"/>
      <c r="E66" s="886"/>
      <c r="F66" s="65" t="s">
        <v>525</v>
      </c>
      <c r="G66" s="66" t="s">
        <v>593</v>
      </c>
    </row>
    <row r="67" spans="1:7">
      <c r="A67" s="1"/>
      <c r="B67" s="867" t="s">
        <v>594</v>
      </c>
      <c r="C67" s="868"/>
      <c r="D67" s="860"/>
      <c r="E67" s="67" t="s">
        <v>595</v>
      </c>
      <c r="F67" s="65">
        <v>1</v>
      </c>
      <c r="G67" s="66">
        <v>2</v>
      </c>
    </row>
    <row r="68" spans="1:7">
      <c r="A68" s="68"/>
      <c r="B68" s="844" t="s">
        <v>538</v>
      </c>
      <c r="C68" s="845"/>
      <c r="D68" s="869"/>
      <c r="E68" s="69"/>
      <c r="F68" s="71"/>
      <c r="G68" s="71"/>
    </row>
    <row r="69" spans="1:7">
      <c r="A69" s="68"/>
      <c r="B69" s="844" t="s">
        <v>58</v>
      </c>
      <c r="C69" s="845"/>
      <c r="D69" s="869"/>
      <c r="E69" s="69"/>
      <c r="F69" s="71"/>
      <c r="G69" s="71"/>
    </row>
    <row r="70" spans="1:7">
      <c r="A70" s="72"/>
      <c r="B70" s="840" t="s">
        <v>734</v>
      </c>
      <c r="C70" s="841"/>
      <c r="D70" s="842"/>
      <c r="E70" s="73" t="s">
        <v>539</v>
      </c>
      <c r="F70" s="74"/>
      <c r="G70" s="74"/>
    </row>
    <row r="71" spans="1:7">
      <c r="A71" s="72"/>
      <c r="B71" s="840" t="s">
        <v>289</v>
      </c>
      <c r="C71" s="841"/>
      <c r="D71" s="842"/>
      <c r="E71" s="73" t="s">
        <v>540</v>
      </c>
      <c r="F71" s="74"/>
      <c r="G71" s="74"/>
    </row>
    <row r="72" spans="1:7">
      <c r="A72" s="72"/>
      <c r="B72" s="847" t="s">
        <v>434</v>
      </c>
      <c r="C72" s="848"/>
      <c r="D72" s="849"/>
      <c r="E72" s="73" t="s">
        <v>541</v>
      </c>
      <c r="F72" s="74"/>
      <c r="G72" s="74"/>
    </row>
    <row r="73" spans="1:7">
      <c r="A73" s="72"/>
      <c r="B73" s="850" t="s">
        <v>746</v>
      </c>
      <c r="C73" s="851"/>
      <c r="D73" s="852"/>
      <c r="E73" s="73" t="s">
        <v>542</v>
      </c>
      <c r="F73" s="90">
        <f>F74+F75</f>
        <v>0</v>
      </c>
      <c r="G73" s="90">
        <f>G74+G75</f>
        <v>0</v>
      </c>
    </row>
    <row r="74" spans="1:7">
      <c r="A74" s="72"/>
      <c r="B74" s="847" t="s">
        <v>435</v>
      </c>
      <c r="C74" s="848"/>
      <c r="D74" s="849"/>
      <c r="E74" s="73" t="s">
        <v>543</v>
      </c>
      <c r="F74" s="74"/>
      <c r="G74" s="74"/>
    </row>
    <row r="75" spans="1:7">
      <c r="A75" s="72"/>
      <c r="B75" s="847" t="s">
        <v>436</v>
      </c>
      <c r="C75" s="848"/>
      <c r="D75" s="849"/>
      <c r="E75" s="73" t="s">
        <v>723</v>
      </c>
      <c r="F75" s="74"/>
      <c r="G75" s="74"/>
    </row>
    <row r="76" spans="1:7">
      <c r="A76" s="68"/>
      <c r="B76" s="840" t="s">
        <v>747</v>
      </c>
      <c r="C76" s="841"/>
      <c r="D76" s="842"/>
      <c r="E76" s="73" t="s">
        <v>214</v>
      </c>
      <c r="F76" s="74"/>
      <c r="G76" s="74"/>
    </row>
    <row r="77" spans="1:7">
      <c r="A77" s="68"/>
      <c r="B77" s="844" t="s">
        <v>848</v>
      </c>
      <c r="C77" s="845"/>
      <c r="D77" s="869"/>
      <c r="E77" s="69" t="s">
        <v>215</v>
      </c>
      <c r="F77" s="83">
        <f>F70+F71+F73+F76</f>
        <v>0</v>
      </c>
      <c r="G77" s="83">
        <f>G70+G71+G73+G76</f>
        <v>0</v>
      </c>
    </row>
    <row r="78" spans="1:7">
      <c r="A78" s="72"/>
      <c r="B78" s="844" t="s">
        <v>59</v>
      </c>
      <c r="C78" s="845"/>
      <c r="D78" s="869"/>
      <c r="E78" s="69"/>
      <c r="F78" s="71"/>
      <c r="G78" s="71"/>
    </row>
    <row r="79" spans="1:7">
      <c r="A79" s="72"/>
      <c r="B79" s="840" t="s">
        <v>748</v>
      </c>
      <c r="C79" s="841"/>
      <c r="D79" s="842"/>
      <c r="E79" s="73" t="s">
        <v>216</v>
      </c>
      <c r="F79" s="74"/>
      <c r="G79" s="74"/>
    </row>
    <row r="80" spans="1:7">
      <c r="A80" s="68"/>
      <c r="B80" s="847" t="s">
        <v>982</v>
      </c>
      <c r="C80" s="848"/>
      <c r="D80" s="849"/>
      <c r="E80" s="73" t="s">
        <v>217</v>
      </c>
      <c r="F80" s="74"/>
      <c r="G80" s="74"/>
    </row>
    <row r="81" spans="1:7">
      <c r="A81" s="68"/>
      <c r="B81" s="840" t="s">
        <v>419</v>
      </c>
      <c r="C81" s="841"/>
      <c r="D81" s="842"/>
      <c r="E81" s="73" t="s">
        <v>218</v>
      </c>
      <c r="F81" s="74"/>
      <c r="G81" s="74"/>
    </row>
    <row r="82" spans="1:7">
      <c r="A82" s="68"/>
      <c r="B82" s="847" t="s">
        <v>982</v>
      </c>
      <c r="C82" s="848"/>
      <c r="D82" s="849"/>
      <c r="E82" s="73" t="s">
        <v>219</v>
      </c>
      <c r="F82" s="74"/>
      <c r="G82" s="74"/>
    </row>
    <row r="83" spans="1:7">
      <c r="A83" s="68"/>
      <c r="B83" s="840" t="s">
        <v>974</v>
      </c>
      <c r="C83" s="841"/>
      <c r="D83" s="842"/>
      <c r="E83" s="73" t="s">
        <v>220</v>
      </c>
      <c r="F83" s="74"/>
      <c r="G83" s="74"/>
    </row>
    <row r="84" spans="1:7">
      <c r="A84" s="68"/>
      <c r="B84" s="847" t="s">
        <v>982</v>
      </c>
      <c r="C84" s="848"/>
      <c r="D84" s="849"/>
      <c r="E84" s="73" t="s">
        <v>598</v>
      </c>
      <c r="F84" s="74"/>
      <c r="G84" s="74"/>
    </row>
    <row r="85" spans="1:7">
      <c r="A85" s="68"/>
      <c r="B85" s="850" t="s">
        <v>420</v>
      </c>
      <c r="C85" s="851"/>
      <c r="D85" s="852"/>
      <c r="E85" s="81" t="s">
        <v>599</v>
      </c>
      <c r="F85" s="82">
        <v>60</v>
      </c>
      <c r="G85" s="82"/>
    </row>
    <row r="86" spans="1:7">
      <c r="A86" s="72"/>
      <c r="B86" s="847" t="s">
        <v>982</v>
      </c>
      <c r="C86" s="848"/>
      <c r="D86" s="849"/>
      <c r="E86" s="81" t="s">
        <v>600</v>
      </c>
      <c r="F86" s="82"/>
      <c r="G86" s="82"/>
    </row>
    <row r="87" spans="1:7">
      <c r="A87" s="72"/>
      <c r="B87" s="835" t="s">
        <v>191</v>
      </c>
      <c r="C87" s="836"/>
      <c r="D87" s="843"/>
      <c r="E87" s="76" t="s">
        <v>601</v>
      </c>
      <c r="F87" s="77">
        <f>F79+F81+F83+F85</f>
        <v>60</v>
      </c>
      <c r="G87" s="77">
        <f>G79+G81+G83+G85</f>
        <v>0</v>
      </c>
    </row>
    <row r="88" spans="1:7">
      <c r="A88" s="68"/>
      <c r="B88" s="835" t="s">
        <v>602</v>
      </c>
      <c r="C88" s="836"/>
      <c r="D88" s="843"/>
      <c r="E88" s="91"/>
      <c r="F88" s="78"/>
      <c r="G88" s="78"/>
    </row>
    <row r="89" spans="1:7">
      <c r="A89" s="68"/>
      <c r="B89" s="840" t="s">
        <v>284</v>
      </c>
      <c r="C89" s="841"/>
      <c r="D89" s="842"/>
      <c r="E89" s="73" t="s">
        <v>1021</v>
      </c>
      <c r="F89" s="74"/>
      <c r="G89" s="74"/>
    </row>
    <row r="90" spans="1:7">
      <c r="A90" s="72"/>
      <c r="B90" s="840" t="s">
        <v>288</v>
      </c>
      <c r="C90" s="841"/>
      <c r="D90" s="842"/>
      <c r="E90" s="73" t="s">
        <v>1022</v>
      </c>
      <c r="F90" s="74"/>
      <c r="G90" s="74"/>
    </row>
    <row r="91" spans="1:7">
      <c r="A91" s="72"/>
      <c r="B91" s="840" t="s">
        <v>421</v>
      </c>
      <c r="C91" s="841"/>
      <c r="D91" s="842"/>
      <c r="E91" s="73" t="s">
        <v>1023</v>
      </c>
      <c r="F91" s="74"/>
      <c r="G91" s="74"/>
    </row>
    <row r="92" spans="1:7">
      <c r="A92" s="72"/>
      <c r="B92" s="844" t="s">
        <v>353</v>
      </c>
      <c r="C92" s="845"/>
      <c r="D92" s="869"/>
      <c r="E92" s="69" t="s">
        <v>1024</v>
      </c>
      <c r="F92" s="83">
        <f>SUM(F89:F91)</f>
        <v>0</v>
      </c>
      <c r="G92" s="83">
        <f>SUM(G89:G91)</f>
        <v>0</v>
      </c>
    </row>
    <row r="93" spans="1:7">
      <c r="A93" s="68"/>
      <c r="B93" s="844" t="s">
        <v>60</v>
      </c>
      <c r="C93" s="845"/>
      <c r="D93" s="869"/>
      <c r="E93" s="69"/>
      <c r="F93" s="71"/>
      <c r="G93" s="71"/>
    </row>
    <row r="94" spans="1:7">
      <c r="A94" s="68"/>
      <c r="B94" s="840" t="s">
        <v>979</v>
      </c>
      <c r="C94" s="841"/>
      <c r="D94" s="842"/>
      <c r="E94" s="73" t="s">
        <v>724</v>
      </c>
      <c r="F94" s="90">
        <f>SUM(F95:F99)</f>
        <v>238</v>
      </c>
      <c r="G94" s="90"/>
    </row>
    <row r="95" spans="1:7">
      <c r="A95" s="68"/>
      <c r="B95" s="847" t="s">
        <v>980</v>
      </c>
      <c r="C95" s="848"/>
      <c r="D95" s="849"/>
      <c r="E95" s="73" t="s">
        <v>1025</v>
      </c>
      <c r="F95" s="74">
        <v>10</v>
      </c>
      <c r="G95" s="74"/>
    </row>
    <row r="96" spans="1:7">
      <c r="A96" s="72"/>
      <c r="B96" s="847" t="s">
        <v>967</v>
      </c>
      <c r="C96" s="848"/>
      <c r="D96" s="849"/>
      <c r="E96" s="73" t="s">
        <v>1026</v>
      </c>
      <c r="F96" s="74"/>
      <c r="G96" s="74"/>
    </row>
    <row r="97" spans="1:7">
      <c r="A97" s="72"/>
      <c r="B97" s="847" t="s">
        <v>968</v>
      </c>
      <c r="C97" s="848"/>
      <c r="D97" s="849"/>
      <c r="E97" s="73" t="s">
        <v>1027</v>
      </c>
      <c r="F97" s="74">
        <v>228</v>
      </c>
      <c r="G97" s="74"/>
    </row>
    <row r="98" spans="1:7">
      <c r="A98" s="72"/>
      <c r="B98" s="847" t="s">
        <v>969</v>
      </c>
      <c r="C98" s="848"/>
      <c r="D98" s="849"/>
      <c r="E98" s="73" t="s">
        <v>196</v>
      </c>
      <c r="F98" s="74"/>
      <c r="G98" s="74"/>
    </row>
    <row r="99" spans="1:7">
      <c r="A99" s="72"/>
      <c r="B99" s="847" t="s">
        <v>970</v>
      </c>
      <c r="C99" s="848"/>
      <c r="D99" s="849"/>
      <c r="E99" s="73" t="s">
        <v>197</v>
      </c>
      <c r="F99" s="74"/>
      <c r="G99" s="74"/>
    </row>
    <row r="100" spans="1:7">
      <c r="A100" s="72"/>
      <c r="B100" s="840" t="s">
        <v>1133</v>
      </c>
      <c r="C100" s="841"/>
      <c r="D100" s="842"/>
      <c r="E100" s="73" t="s">
        <v>198</v>
      </c>
      <c r="F100" s="90">
        <f>SUM(F101:F104)</f>
        <v>0</v>
      </c>
      <c r="G100" s="90">
        <f>SUM(G101:G104)</f>
        <v>0</v>
      </c>
    </row>
    <row r="101" spans="1:7">
      <c r="A101" s="72"/>
      <c r="B101" s="837" t="s">
        <v>980</v>
      </c>
      <c r="C101" s="838"/>
      <c r="D101" s="839"/>
      <c r="E101" s="81" t="s">
        <v>199</v>
      </c>
      <c r="F101" s="82"/>
      <c r="G101" s="82"/>
    </row>
    <row r="102" spans="1:7">
      <c r="A102" s="72"/>
      <c r="B102" s="837" t="s">
        <v>53</v>
      </c>
      <c r="C102" s="838"/>
      <c r="D102" s="839"/>
      <c r="E102" s="81" t="s">
        <v>200</v>
      </c>
      <c r="F102" s="74"/>
      <c r="G102" s="74"/>
    </row>
    <row r="103" spans="1:7">
      <c r="A103" s="68"/>
      <c r="B103" s="837" t="s">
        <v>54</v>
      </c>
      <c r="C103" s="838"/>
      <c r="D103" s="839"/>
      <c r="E103" s="81" t="s">
        <v>201</v>
      </c>
      <c r="F103" s="82"/>
      <c r="G103" s="82"/>
    </row>
    <row r="104" spans="1:7">
      <c r="A104" s="68"/>
      <c r="B104" s="837" t="s">
        <v>55</v>
      </c>
      <c r="C104" s="838"/>
      <c r="D104" s="839"/>
      <c r="E104" s="81" t="s">
        <v>1190</v>
      </c>
      <c r="F104" s="82"/>
      <c r="G104" s="82"/>
    </row>
    <row r="105" spans="1:7">
      <c r="A105" s="68"/>
      <c r="B105" s="835" t="s">
        <v>692</v>
      </c>
      <c r="C105" s="836"/>
      <c r="D105" s="843"/>
      <c r="E105" s="76" t="s">
        <v>693</v>
      </c>
      <c r="F105" s="83">
        <f>F94+F100</f>
        <v>238</v>
      </c>
      <c r="G105" s="83"/>
    </row>
    <row r="106" spans="1:7">
      <c r="A106" s="68"/>
      <c r="B106" s="835" t="s">
        <v>694</v>
      </c>
      <c r="C106" s="836"/>
      <c r="D106" s="843"/>
      <c r="E106" s="76" t="s">
        <v>695</v>
      </c>
      <c r="F106" s="83">
        <f>F77+F87+F92+F105</f>
        <v>298</v>
      </c>
      <c r="G106" s="83">
        <f>G77+G87+G92+G105</f>
        <v>0</v>
      </c>
    </row>
    <row r="107" spans="1:7">
      <c r="A107" s="68"/>
      <c r="B107" s="835" t="s">
        <v>696</v>
      </c>
      <c r="C107" s="836"/>
      <c r="D107" s="843"/>
      <c r="E107" s="76" t="s">
        <v>697</v>
      </c>
      <c r="F107" s="70"/>
      <c r="G107" s="70"/>
    </row>
    <row r="108" spans="1:7" ht="13.5" thickBot="1">
      <c r="A108" s="84"/>
      <c r="B108" s="864" t="s">
        <v>698</v>
      </c>
      <c r="C108" s="865"/>
      <c r="D108" s="866"/>
      <c r="E108" s="85" t="s">
        <v>699</v>
      </c>
      <c r="F108" s="92">
        <f>F13+F51+F106+F107</f>
        <v>508</v>
      </c>
      <c r="G108" s="92">
        <v>0</v>
      </c>
    </row>
    <row r="109" spans="1:7">
      <c r="A109" s="84"/>
      <c r="B109" s="93"/>
      <c r="C109" s="93"/>
      <c r="D109" s="94"/>
      <c r="E109" s="89"/>
      <c r="F109" s="337"/>
      <c r="G109" s="221"/>
    </row>
    <row r="110" spans="1:7">
      <c r="A110" s="84"/>
      <c r="B110" s="93"/>
      <c r="C110" s="93"/>
      <c r="D110" s="94"/>
      <c r="E110" s="89"/>
      <c r="F110" s="337"/>
      <c r="G110" s="221"/>
    </row>
    <row r="111" spans="1:7">
      <c r="A111" s="84"/>
      <c r="B111" s="93"/>
      <c r="C111" s="93"/>
      <c r="D111" s="94"/>
      <c r="E111" s="89"/>
      <c r="F111" s="337"/>
      <c r="G111" s="221"/>
    </row>
    <row r="112" spans="1:7">
      <c r="A112" s="84"/>
      <c r="B112" s="93"/>
      <c r="C112" s="93"/>
      <c r="D112" s="94"/>
      <c r="E112" s="89"/>
      <c r="F112" s="337"/>
      <c r="G112" s="221"/>
    </row>
    <row r="113" spans="1:8">
      <c r="A113" s="84"/>
      <c r="B113" s="93"/>
      <c r="C113" s="93"/>
      <c r="D113" s="94"/>
      <c r="E113" s="89"/>
      <c r="F113" s="337"/>
      <c r="G113" s="221"/>
    </row>
    <row r="114" spans="1:8">
      <c r="A114" s="84"/>
      <c r="B114" s="93"/>
      <c r="C114" s="93"/>
      <c r="D114" s="94"/>
      <c r="E114" s="89"/>
      <c r="F114" s="337"/>
      <c r="G114" s="221"/>
    </row>
    <row r="115" spans="1:8">
      <c r="A115" s="84"/>
      <c r="B115" s="93"/>
      <c r="C115" s="93"/>
      <c r="D115" s="94"/>
      <c r="E115" s="89"/>
      <c r="F115" s="337"/>
      <c r="G115" s="221"/>
    </row>
    <row r="116" spans="1:8">
      <c r="A116" s="84"/>
      <c r="B116" s="87"/>
      <c r="C116" s="87"/>
      <c r="D116" s="88"/>
      <c r="E116" s="89"/>
      <c r="F116" s="337"/>
      <c r="G116" s="221"/>
    </row>
    <row r="117" spans="1:8" ht="13.5" thickBot="1">
      <c r="A117" s="68"/>
      <c r="B117" s="344"/>
      <c r="C117" s="344"/>
      <c r="D117" s="345"/>
      <c r="E117" s="346"/>
      <c r="F117" s="347"/>
      <c r="G117" s="348"/>
      <c r="H117" s="223"/>
    </row>
    <row r="118" spans="1:8" ht="13.5" thickBot="1">
      <c r="A118" s="68"/>
      <c r="B118" s="826" t="s">
        <v>568</v>
      </c>
      <c r="C118" s="827"/>
      <c r="D118" s="828"/>
      <c r="E118" s="828"/>
      <c r="F118" s="828"/>
      <c r="G118" s="829"/>
      <c r="H118" s="223"/>
    </row>
    <row r="119" spans="1:8">
      <c r="A119" s="1"/>
      <c r="B119" s="855" t="s">
        <v>914</v>
      </c>
      <c r="C119" s="856"/>
      <c r="D119" s="857"/>
      <c r="E119" s="830" t="s">
        <v>615</v>
      </c>
      <c r="F119" s="853" t="s">
        <v>591</v>
      </c>
      <c r="G119" s="854"/>
    </row>
    <row r="120" spans="1:8" ht="38.25">
      <c r="A120" s="1"/>
      <c r="B120" s="858"/>
      <c r="C120" s="859"/>
      <c r="D120" s="860"/>
      <c r="E120" s="831"/>
      <c r="F120" s="65" t="s">
        <v>525</v>
      </c>
      <c r="G120" s="66" t="s">
        <v>593</v>
      </c>
    </row>
    <row r="121" spans="1:8">
      <c r="A121" s="1"/>
      <c r="B121" s="867" t="s">
        <v>594</v>
      </c>
      <c r="C121" s="868"/>
      <c r="D121" s="860"/>
      <c r="E121" s="81" t="s">
        <v>595</v>
      </c>
      <c r="F121" s="65">
        <v>1</v>
      </c>
      <c r="G121" s="66">
        <v>2</v>
      </c>
    </row>
    <row r="122" spans="1:8">
      <c r="A122" s="1"/>
      <c r="B122" s="844" t="s">
        <v>700</v>
      </c>
      <c r="C122" s="845"/>
      <c r="D122" s="869"/>
      <c r="E122" s="69"/>
      <c r="F122" s="95"/>
      <c r="G122" s="95"/>
    </row>
    <row r="123" spans="1:8">
      <c r="A123" s="1"/>
      <c r="B123" s="835" t="s">
        <v>701</v>
      </c>
      <c r="C123" s="836"/>
      <c r="D123" s="834"/>
      <c r="E123" s="76" t="s">
        <v>702</v>
      </c>
      <c r="F123" s="96">
        <v>5</v>
      </c>
      <c r="G123" s="96"/>
    </row>
    <row r="124" spans="1:8">
      <c r="A124" s="1"/>
      <c r="B124" s="861" t="s">
        <v>359</v>
      </c>
      <c r="C124" s="862"/>
      <c r="D124" s="863"/>
      <c r="E124" s="73" t="s">
        <v>363</v>
      </c>
      <c r="F124" s="96"/>
      <c r="G124" s="96"/>
    </row>
    <row r="125" spans="1:8">
      <c r="A125" s="1"/>
      <c r="B125" s="861" t="s">
        <v>360</v>
      </c>
      <c r="C125" s="862"/>
      <c r="D125" s="863"/>
      <c r="E125" s="73" t="s">
        <v>364</v>
      </c>
      <c r="F125" s="96"/>
      <c r="G125" s="96"/>
    </row>
    <row r="126" spans="1:8">
      <c r="A126" s="1"/>
      <c r="B126" s="861" t="s">
        <v>361</v>
      </c>
      <c r="C126" s="862"/>
      <c r="D126" s="863"/>
      <c r="E126" s="73" t="s">
        <v>365</v>
      </c>
      <c r="F126" s="96"/>
      <c r="G126" s="96"/>
    </row>
    <row r="127" spans="1:8">
      <c r="A127" s="1"/>
      <c r="B127" s="861" t="s">
        <v>362</v>
      </c>
      <c r="C127" s="862"/>
      <c r="D127" s="863"/>
      <c r="E127" s="73" t="s">
        <v>366</v>
      </c>
      <c r="F127" s="96"/>
      <c r="G127" s="96"/>
    </row>
    <row r="128" spans="1:8">
      <c r="A128" s="84"/>
      <c r="B128" s="832" t="s">
        <v>703</v>
      </c>
      <c r="C128" s="833"/>
      <c r="D128" s="834"/>
      <c r="E128" s="76" t="s">
        <v>704</v>
      </c>
      <c r="F128" s="96"/>
      <c r="G128" s="96"/>
    </row>
    <row r="129" spans="1:7">
      <c r="A129" s="84"/>
      <c r="B129" s="832" t="s">
        <v>676</v>
      </c>
      <c r="C129" s="833"/>
      <c r="D129" s="834"/>
      <c r="E129" s="76" t="s">
        <v>705</v>
      </c>
      <c r="F129" s="97">
        <v>528</v>
      </c>
      <c r="G129" s="97"/>
    </row>
    <row r="130" spans="1:7">
      <c r="A130" s="84"/>
      <c r="B130" s="909" t="s">
        <v>856</v>
      </c>
      <c r="C130" s="910"/>
      <c r="D130" s="842"/>
      <c r="E130" s="73" t="s">
        <v>881</v>
      </c>
      <c r="F130" s="74"/>
      <c r="G130" s="74"/>
    </row>
    <row r="131" spans="1:7">
      <c r="A131" s="1"/>
      <c r="B131" s="832" t="s">
        <v>399</v>
      </c>
      <c r="C131" s="833"/>
      <c r="D131" s="834"/>
      <c r="E131" s="73"/>
      <c r="F131" s="78"/>
      <c r="G131" s="78"/>
    </row>
    <row r="132" spans="1:7">
      <c r="A132" s="1"/>
      <c r="B132" s="840" t="s">
        <v>56</v>
      </c>
      <c r="C132" s="841"/>
      <c r="D132" s="842"/>
      <c r="E132" s="73" t="s">
        <v>400</v>
      </c>
      <c r="F132" s="74"/>
      <c r="G132" s="74"/>
    </row>
    <row r="133" spans="1:7">
      <c r="A133" s="1"/>
      <c r="B133" s="840" t="s">
        <v>57</v>
      </c>
      <c r="C133" s="841"/>
      <c r="D133" s="842"/>
      <c r="E133" s="73" t="s">
        <v>401</v>
      </c>
      <c r="F133" s="74"/>
      <c r="G133" s="74"/>
    </row>
    <row r="134" spans="1:7">
      <c r="A134" s="1"/>
      <c r="B134" s="850" t="s">
        <v>713</v>
      </c>
      <c r="C134" s="851"/>
      <c r="D134" s="852"/>
      <c r="E134" s="81" t="s">
        <v>402</v>
      </c>
      <c r="F134" s="82"/>
      <c r="G134" s="82"/>
    </row>
    <row r="135" spans="1:7">
      <c r="A135" s="84"/>
      <c r="B135" s="850" t="s">
        <v>714</v>
      </c>
      <c r="C135" s="851"/>
      <c r="D135" s="852"/>
      <c r="E135" s="81" t="s">
        <v>403</v>
      </c>
      <c r="F135" s="70"/>
      <c r="G135" s="70"/>
    </row>
    <row r="136" spans="1:7">
      <c r="A136" s="84"/>
      <c r="B136" s="835" t="s">
        <v>692</v>
      </c>
      <c r="C136" s="836"/>
      <c r="D136" s="843"/>
      <c r="E136" s="76" t="s">
        <v>983</v>
      </c>
      <c r="F136" s="98">
        <f>SUM(F132:F135)</f>
        <v>0</v>
      </c>
      <c r="G136" s="98">
        <f>SUM(G132:G135)</f>
        <v>0</v>
      </c>
    </row>
    <row r="137" spans="1:7">
      <c r="A137" s="84"/>
      <c r="B137" s="835" t="s">
        <v>677</v>
      </c>
      <c r="C137" s="836"/>
      <c r="D137" s="843"/>
      <c r="E137" s="73"/>
      <c r="F137" s="78"/>
      <c r="G137" s="78"/>
    </row>
    <row r="138" spans="1:7">
      <c r="A138" s="84"/>
      <c r="B138" s="840" t="s">
        <v>715</v>
      </c>
      <c r="C138" s="841"/>
      <c r="D138" s="842"/>
      <c r="E138" s="73" t="s">
        <v>404</v>
      </c>
      <c r="F138" s="70"/>
      <c r="G138" s="70"/>
    </row>
    <row r="139" spans="1:7">
      <c r="A139" s="1"/>
      <c r="B139" s="840" t="s">
        <v>716</v>
      </c>
      <c r="C139" s="841"/>
      <c r="D139" s="842"/>
      <c r="E139" s="73" t="s">
        <v>545</v>
      </c>
      <c r="F139" s="338"/>
      <c r="G139" s="338"/>
    </row>
    <row r="140" spans="1:7">
      <c r="A140" s="1"/>
      <c r="B140" s="835" t="s">
        <v>717</v>
      </c>
      <c r="C140" s="836"/>
      <c r="D140" s="834"/>
      <c r="E140" s="76" t="s">
        <v>405</v>
      </c>
      <c r="F140" s="339">
        <f>SUM(F138:F139)</f>
        <v>0</v>
      </c>
      <c r="G140" s="339">
        <f>SUM(G138:G139)</f>
        <v>0</v>
      </c>
    </row>
    <row r="141" spans="1:7">
      <c r="A141" s="1"/>
      <c r="B141" s="835" t="s">
        <v>718</v>
      </c>
      <c r="C141" s="836"/>
      <c r="D141" s="834"/>
      <c r="E141" s="76" t="s">
        <v>869</v>
      </c>
      <c r="F141" s="97">
        <v>-32</v>
      </c>
      <c r="G141" s="97"/>
    </row>
    <row r="142" spans="1:7">
      <c r="A142" s="1"/>
      <c r="B142" s="844" t="s">
        <v>870</v>
      </c>
      <c r="C142" s="845"/>
      <c r="D142" s="846"/>
      <c r="E142" s="69" t="s">
        <v>239</v>
      </c>
      <c r="F142" s="99">
        <f>F123+F128+F129+F136+F140+F141</f>
        <v>501</v>
      </c>
      <c r="G142" s="99">
        <f>G123+G128+G129+G136+G140+G141</f>
        <v>0</v>
      </c>
    </row>
    <row r="143" spans="1:7">
      <c r="A143" s="84"/>
      <c r="B143" s="844" t="s">
        <v>240</v>
      </c>
      <c r="C143" s="845"/>
      <c r="D143" s="846"/>
      <c r="E143" s="69"/>
      <c r="F143" s="100"/>
      <c r="G143" s="100"/>
    </row>
    <row r="144" spans="1:7">
      <c r="A144" s="84"/>
      <c r="B144" s="840" t="s">
        <v>719</v>
      </c>
      <c r="C144" s="841"/>
      <c r="D144" s="842"/>
      <c r="E144" s="73" t="s">
        <v>241</v>
      </c>
      <c r="F144" s="82"/>
      <c r="G144" s="82"/>
    </row>
    <row r="145" spans="1:7">
      <c r="A145" s="84"/>
      <c r="B145" s="840" t="s">
        <v>720</v>
      </c>
      <c r="C145" s="841"/>
      <c r="D145" s="842"/>
      <c r="E145" s="73" t="s">
        <v>242</v>
      </c>
      <c r="F145" s="74"/>
      <c r="G145" s="74"/>
    </row>
    <row r="146" spans="1:7">
      <c r="A146" s="84"/>
      <c r="B146" s="847" t="s">
        <v>855</v>
      </c>
      <c r="C146" s="848"/>
      <c r="D146" s="849"/>
      <c r="E146" s="73" t="s">
        <v>1100</v>
      </c>
      <c r="F146" s="74"/>
      <c r="G146" s="74"/>
    </row>
    <row r="147" spans="1:7">
      <c r="A147" s="84"/>
      <c r="B147" s="840" t="s">
        <v>721</v>
      </c>
      <c r="C147" s="841"/>
      <c r="D147" s="842"/>
      <c r="E147" s="73" t="s">
        <v>243</v>
      </c>
      <c r="F147" s="74"/>
      <c r="G147" s="74"/>
    </row>
    <row r="148" spans="1:7">
      <c r="A148" s="1"/>
      <c r="B148" s="835" t="s">
        <v>536</v>
      </c>
      <c r="C148" s="836"/>
      <c r="D148" s="834"/>
      <c r="E148" s="76" t="s">
        <v>244</v>
      </c>
      <c r="F148" s="98">
        <f>F144+F145+F147</f>
        <v>0</v>
      </c>
      <c r="G148" s="98">
        <f>G144+G145+G147</f>
        <v>0</v>
      </c>
    </row>
    <row r="149" spans="1:7">
      <c r="A149" s="1"/>
      <c r="B149" s="844" t="s">
        <v>245</v>
      </c>
      <c r="C149" s="845"/>
      <c r="D149" s="846"/>
      <c r="E149" s="69"/>
      <c r="F149" s="100"/>
      <c r="G149" s="100"/>
    </row>
    <row r="150" spans="1:7">
      <c r="A150" s="1"/>
      <c r="B150" s="881" t="s">
        <v>915</v>
      </c>
      <c r="C150" s="882"/>
      <c r="D150" s="852"/>
      <c r="E150" s="81" t="s">
        <v>246</v>
      </c>
      <c r="F150" s="101">
        <f>F151+F152</f>
        <v>0</v>
      </c>
      <c r="G150" s="101">
        <f>G151+G152</f>
        <v>0</v>
      </c>
    </row>
    <row r="151" spans="1:7">
      <c r="A151" s="1"/>
      <c r="B151" s="837" t="s">
        <v>722</v>
      </c>
      <c r="C151" s="838"/>
      <c r="D151" s="839"/>
      <c r="E151" s="81" t="s">
        <v>247</v>
      </c>
      <c r="F151" s="102"/>
      <c r="G151" s="102"/>
    </row>
    <row r="152" spans="1:7">
      <c r="A152" s="1"/>
      <c r="B152" s="837" t="s">
        <v>739</v>
      </c>
      <c r="C152" s="838"/>
      <c r="D152" s="839"/>
      <c r="E152" s="81" t="s">
        <v>248</v>
      </c>
      <c r="F152" s="102"/>
      <c r="G152" s="102"/>
    </row>
    <row r="153" spans="1:7">
      <c r="A153" s="1"/>
      <c r="B153" s="881" t="s">
        <v>1139</v>
      </c>
      <c r="C153" s="882"/>
      <c r="D153" s="852"/>
      <c r="E153" s="646"/>
      <c r="F153" s="102"/>
      <c r="G153" s="102"/>
    </row>
    <row r="154" spans="1:7">
      <c r="A154" s="1"/>
      <c r="B154" s="881" t="s">
        <v>1140</v>
      </c>
      <c r="C154" s="882"/>
      <c r="D154" s="852"/>
      <c r="E154" s="646" t="s">
        <v>1141</v>
      </c>
      <c r="F154" s="102"/>
      <c r="G154" s="102"/>
    </row>
    <row r="155" spans="1:7">
      <c r="A155" s="1"/>
      <c r="B155" s="837" t="s">
        <v>722</v>
      </c>
      <c r="C155" s="838"/>
      <c r="D155" s="839"/>
      <c r="E155" s="81" t="s">
        <v>1142</v>
      </c>
      <c r="F155" s="102"/>
      <c r="G155" s="102"/>
    </row>
    <row r="156" spans="1:7">
      <c r="A156" s="1"/>
      <c r="B156" s="837" t="s">
        <v>739</v>
      </c>
      <c r="C156" s="838"/>
      <c r="D156" s="839"/>
      <c r="E156" s="81" t="s">
        <v>1143</v>
      </c>
      <c r="F156" s="102"/>
      <c r="G156" s="102"/>
    </row>
    <row r="157" spans="1:7">
      <c r="A157" s="1"/>
      <c r="B157" s="840" t="s">
        <v>742</v>
      </c>
      <c r="C157" s="841"/>
      <c r="D157" s="842"/>
      <c r="E157" s="73" t="s">
        <v>249</v>
      </c>
      <c r="F157" s="101">
        <f>F158+F159</f>
        <v>0</v>
      </c>
      <c r="G157" s="101">
        <f>G158+G159</f>
        <v>0</v>
      </c>
    </row>
    <row r="158" spans="1:7">
      <c r="A158" s="1"/>
      <c r="B158" s="847" t="s">
        <v>722</v>
      </c>
      <c r="C158" s="848"/>
      <c r="D158" s="849"/>
      <c r="E158" s="73" t="s">
        <v>250</v>
      </c>
      <c r="F158" s="103"/>
      <c r="G158" s="103"/>
    </row>
    <row r="159" spans="1:7">
      <c r="A159" s="1"/>
      <c r="B159" s="847" t="s">
        <v>739</v>
      </c>
      <c r="C159" s="848"/>
      <c r="D159" s="849"/>
      <c r="E159" s="73" t="s">
        <v>251</v>
      </c>
      <c r="F159" s="103"/>
      <c r="G159" s="103"/>
    </row>
    <row r="160" spans="1:7">
      <c r="A160" s="84"/>
      <c r="B160" s="840" t="s">
        <v>743</v>
      </c>
      <c r="C160" s="841"/>
      <c r="D160" s="842"/>
      <c r="E160" s="73" t="s">
        <v>252</v>
      </c>
      <c r="F160" s="101">
        <f>F161+F162</f>
        <v>0</v>
      </c>
      <c r="G160" s="101">
        <f>G161+G162</f>
        <v>0</v>
      </c>
    </row>
    <row r="161" spans="1:7">
      <c r="A161" s="84"/>
      <c r="B161" s="847" t="s">
        <v>722</v>
      </c>
      <c r="C161" s="848"/>
      <c r="D161" s="849"/>
      <c r="E161" s="73" t="s">
        <v>916</v>
      </c>
      <c r="F161" s="103"/>
      <c r="G161" s="103"/>
    </row>
    <row r="162" spans="1:7">
      <c r="A162" s="84"/>
      <c r="B162" s="847" t="s">
        <v>739</v>
      </c>
      <c r="C162" s="848"/>
      <c r="D162" s="849"/>
      <c r="E162" s="73" t="s">
        <v>253</v>
      </c>
      <c r="F162" s="103"/>
      <c r="G162" s="103"/>
    </row>
    <row r="163" spans="1:7">
      <c r="A163" s="84"/>
      <c r="B163" s="840" t="s">
        <v>744</v>
      </c>
      <c r="C163" s="841"/>
      <c r="D163" s="842"/>
      <c r="E163" s="73" t="s">
        <v>254</v>
      </c>
      <c r="F163" s="101">
        <f>F164+F165</f>
        <v>1</v>
      </c>
      <c r="G163" s="101">
        <f>G164+G165</f>
        <v>0</v>
      </c>
    </row>
    <row r="164" spans="1:7">
      <c r="A164" s="84"/>
      <c r="B164" s="837" t="s">
        <v>722</v>
      </c>
      <c r="C164" s="838"/>
      <c r="D164" s="839"/>
      <c r="E164" s="81" t="s">
        <v>255</v>
      </c>
      <c r="F164" s="102">
        <v>1</v>
      </c>
      <c r="G164" s="102"/>
    </row>
    <row r="165" spans="1:7" ht="13.5" thickBot="1">
      <c r="A165" s="1"/>
      <c r="B165" s="878" t="s">
        <v>739</v>
      </c>
      <c r="C165" s="879"/>
      <c r="D165" s="880"/>
      <c r="E165" s="104" t="s">
        <v>256</v>
      </c>
      <c r="F165" s="105"/>
      <c r="G165" s="105"/>
    </row>
    <row r="166" spans="1:7">
      <c r="A166" s="1"/>
      <c r="B166" s="93"/>
      <c r="C166" s="93"/>
      <c r="D166" s="94"/>
      <c r="E166" s="106"/>
      <c r="F166" s="94"/>
      <c r="G166" s="94"/>
    </row>
    <row r="167" spans="1:7">
      <c r="A167" s="1"/>
      <c r="B167" s="93"/>
      <c r="C167" s="93"/>
      <c r="D167" s="94"/>
      <c r="E167" s="106"/>
      <c r="F167" s="94"/>
      <c r="G167" s="94"/>
    </row>
    <row r="168" spans="1:7">
      <c r="A168" s="1"/>
      <c r="B168" s="93"/>
      <c r="C168" s="93"/>
      <c r="D168" s="94"/>
      <c r="E168" s="106"/>
      <c r="F168" s="94"/>
      <c r="G168" s="94"/>
    </row>
    <row r="169" spans="1:7">
      <c r="A169" s="1"/>
      <c r="B169" s="93"/>
      <c r="C169" s="93"/>
      <c r="D169" s="94"/>
      <c r="E169" s="106"/>
      <c r="F169" s="94"/>
      <c r="G169" s="94"/>
    </row>
    <row r="170" spans="1:7" hidden="1">
      <c r="A170" s="1"/>
      <c r="B170" s="93"/>
      <c r="C170" s="93"/>
      <c r="D170" s="94"/>
      <c r="E170" s="106"/>
      <c r="F170" s="94"/>
      <c r="G170" s="94"/>
    </row>
    <row r="171" spans="1:7" hidden="1">
      <c r="A171" s="1"/>
      <c r="B171" s="93"/>
      <c r="C171" s="93"/>
      <c r="D171" s="94"/>
      <c r="E171" s="106"/>
      <c r="F171" s="94"/>
      <c r="G171" s="94"/>
    </row>
    <row r="172" spans="1:7" hidden="1">
      <c r="A172" s="1"/>
      <c r="B172" s="93"/>
      <c r="C172" s="93"/>
      <c r="D172" s="94"/>
      <c r="E172" s="106"/>
      <c r="F172" s="94"/>
      <c r="G172" s="94"/>
    </row>
    <row r="173" spans="1:7">
      <c r="A173" s="1"/>
      <c r="B173" s="93"/>
      <c r="C173" s="93"/>
      <c r="D173" s="94"/>
      <c r="E173" s="106"/>
      <c r="F173" s="94"/>
      <c r="G173" s="94"/>
    </row>
    <row r="174" spans="1:7">
      <c r="A174" s="1"/>
      <c r="B174" s="93"/>
      <c r="C174" s="93"/>
      <c r="D174" s="94"/>
      <c r="E174" s="106"/>
      <c r="F174" s="94"/>
      <c r="G174" s="94"/>
    </row>
    <row r="175" spans="1:7">
      <c r="A175" s="1"/>
      <c r="B175" s="93"/>
      <c r="C175" s="93"/>
      <c r="D175" s="94"/>
      <c r="E175" s="106"/>
      <c r="F175" s="94"/>
      <c r="G175" s="94"/>
    </row>
    <row r="176" spans="1:7">
      <c r="A176" s="1"/>
      <c r="B176" s="93"/>
      <c r="C176" s="93"/>
      <c r="D176" s="94"/>
      <c r="E176" s="106"/>
      <c r="F176" s="94"/>
      <c r="G176" s="94"/>
    </row>
    <row r="177" spans="1:7">
      <c r="A177" s="1"/>
      <c r="B177" s="93"/>
      <c r="C177" s="93"/>
      <c r="D177" s="94"/>
      <c r="E177" s="106"/>
      <c r="F177" s="94"/>
      <c r="G177" s="94"/>
    </row>
    <row r="178" spans="1:7" ht="13.5" thickBot="1">
      <c r="A178" s="1"/>
      <c r="B178" s="344"/>
      <c r="C178" s="344"/>
      <c r="D178" s="345"/>
      <c r="E178" s="349"/>
      <c r="F178" s="350"/>
      <c r="G178" s="351"/>
    </row>
    <row r="179" spans="1:7" ht="13.5" thickBot="1">
      <c r="A179" s="84"/>
      <c r="B179" s="826" t="s">
        <v>568</v>
      </c>
      <c r="C179" s="827"/>
      <c r="D179" s="828"/>
      <c r="E179" s="828"/>
      <c r="F179" s="828"/>
      <c r="G179" s="829"/>
    </row>
    <row r="180" spans="1:7">
      <c r="A180" s="1"/>
      <c r="B180" s="872" t="s">
        <v>257</v>
      </c>
      <c r="C180" s="873"/>
      <c r="D180" s="874"/>
      <c r="E180" s="876" t="s">
        <v>615</v>
      </c>
      <c r="F180" s="870" t="s">
        <v>591</v>
      </c>
      <c r="G180" s="871"/>
    </row>
    <row r="181" spans="1:7" ht="38.25">
      <c r="A181" s="1"/>
      <c r="B181" s="867"/>
      <c r="C181" s="868"/>
      <c r="D181" s="875"/>
      <c r="E181" s="877"/>
      <c r="F181" s="65" t="s">
        <v>525</v>
      </c>
      <c r="G181" s="66" t="s">
        <v>593</v>
      </c>
    </row>
    <row r="182" spans="1:7">
      <c r="A182" s="1"/>
      <c r="B182" s="867" t="s">
        <v>594</v>
      </c>
      <c r="C182" s="868"/>
      <c r="D182" s="860"/>
      <c r="E182" s="81" t="s">
        <v>595</v>
      </c>
      <c r="F182" s="65">
        <v>1</v>
      </c>
      <c r="G182" s="66">
        <v>2</v>
      </c>
    </row>
    <row r="183" spans="1:7">
      <c r="A183" s="1"/>
      <c r="B183" s="850" t="s">
        <v>745</v>
      </c>
      <c r="C183" s="851"/>
      <c r="D183" s="852"/>
      <c r="E183" s="81" t="s">
        <v>258</v>
      </c>
      <c r="F183" s="101">
        <f>F184+F185</f>
        <v>0</v>
      </c>
      <c r="G183" s="101">
        <f>G184+G185</f>
        <v>0</v>
      </c>
    </row>
    <row r="184" spans="1:7">
      <c r="A184" s="1"/>
      <c r="B184" s="837" t="s">
        <v>722</v>
      </c>
      <c r="C184" s="838"/>
      <c r="D184" s="839"/>
      <c r="E184" s="81" t="s">
        <v>259</v>
      </c>
      <c r="F184" s="102"/>
      <c r="G184" s="102"/>
    </row>
    <row r="185" spans="1:7">
      <c r="A185" s="1"/>
      <c r="B185" s="847" t="s">
        <v>739</v>
      </c>
      <c r="C185" s="848"/>
      <c r="D185" s="849"/>
      <c r="E185" s="73" t="s">
        <v>8</v>
      </c>
      <c r="F185" s="103"/>
      <c r="G185" s="103"/>
    </row>
    <row r="186" spans="1:7">
      <c r="A186" s="84"/>
      <c r="B186" s="840" t="s">
        <v>1011</v>
      </c>
      <c r="C186" s="841"/>
      <c r="D186" s="842"/>
      <c r="E186" s="73" t="s">
        <v>9</v>
      </c>
      <c r="F186" s="101">
        <f>F187+F188</f>
        <v>0</v>
      </c>
      <c r="G186" s="101">
        <f>G187+G188</f>
        <v>0</v>
      </c>
    </row>
    <row r="187" spans="1:7">
      <c r="A187" s="84"/>
      <c r="B187" s="847" t="s">
        <v>722</v>
      </c>
      <c r="C187" s="848"/>
      <c r="D187" s="849"/>
      <c r="E187" s="73" t="s">
        <v>10</v>
      </c>
      <c r="F187" s="103"/>
      <c r="G187" s="103"/>
    </row>
    <row r="188" spans="1:7">
      <c r="A188" s="84"/>
      <c r="B188" s="847" t="s">
        <v>739</v>
      </c>
      <c r="C188" s="848"/>
      <c r="D188" s="849"/>
      <c r="E188" s="73" t="s">
        <v>11</v>
      </c>
      <c r="F188" s="103"/>
      <c r="G188" s="103"/>
    </row>
    <row r="189" spans="1:7">
      <c r="A189" s="1"/>
      <c r="B189" s="840" t="s">
        <v>426</v>
      </c>
      <c r="C189" s="841"/>
      <c r="D189" s="842"/>
      <c r="E189" s="73" t="s">
        <v>1184</v>
      </c>
      <c r="F189" s="101">
        <f>F190+F191</f>
        <v>0</v>
      </c>
      <c r="G189" s="101">
        <f>G190+G191</f>
        <v>0</v>
      </c>
    </row>
    <row r="190" spans="1:7">
      <c r="A190" s="1"/>
      <c r="B190" s="847" t="s">
        <v>722</v>
      </c>
      <c r="C190" s="848"/>
      <c r="D190" s="849"/>
      <c r="E190" s="73" t="s">
        <v>1185</v>
      </c>
      <c r="F190" s="103"/>
      <c r="G190" s="103"/>
    </row>
    <row r="191" spans="1:7">
      <c r="A191" s="1"/>
      <c r="B191" s="847" t="s">
        <v>739</v>
      </c>
      <c r="C191" s="848"/>
      <c r="D191" s="849"/>
      <c r="E191" s="73" t="s">
        <v>70</v>
      </c>
      <c r="F191" s="103"/>
      <c r="G191" s="103"/>
    </row>
    <row r="192" spans="1:7">
      <c r="A192" s="1"/>
      <c r="B192" s="840" t="s">
        <v>427</v>
      </c>
      <c r="C192" s="841"/>
      <c r="D192" s="842"/>
      <c r="E192" s="73" t="s">
        <v>1186</v>
      </c>
      <c r="F192" s="101">
        <f>F193+F194</f>
        <v>6</v>
      </c>
      <c r="G192" s="101">
        <f>G193+G194</f>
        <v>0</v>
      </c>
    </row>
    <row r="193" spans="1:7">
      <c r="A193" s="84"/>
      <c r="B193" s="847" t="s">
        <v>722</v>
      </c>
      <c r="C193" s="848"/>
      <c r="D193" s="849"/>
      <c r="E193" s="73" t="s">
        <v>1187</v>
      </c>
      <c r="F193" s="103">
        <v>6</v>
      </c>
      <c r="G193" s="103"/>
    </row>
    <row r="194" spans="1:7">
      <c r="A194" s="84"/>
      <c r="B194" s="847" t="s">
        <v>739</v>
      </c>
      <c r="C194" s="848"/>
      <c r="D194" s="849"/>
      <c r="E194" s="73" t="s">
        <v>1188</v>
      </c>
      <c r="F194" s="103"/>
      <c r="G194" s="103"/>
    </row>
    <row r="195" spans="1:7">
      <c r="A195" s="84"/>
      <c r="B195" s="924" t="s">
        <v>1090</v>
      </c>
      <c r="C195" s="925"/>
      <c r="D195" s="926"/>
      <c r="E195" s="69"/>
      <c r="F195" s="108"/>
      <c r="G195" s="108"/>
    </row>
    <row r="196" spans="1:7">
      <c r="A196" s="84"/>
      <c r="B196" s="837" t="s">
        <v>428</v>
      </c>
      <c r="C196" s="838"/>
      <c r="D196" s="839"/>
      <c r="E196" s="81" t="s">
        <v>859</v>
      </c>
      <c r="F196" s="101">
        <f>F197+F198</f>
        <v>5</v>
      </c>
      <c r="G196" s="101">
        <f>G197+G198</f>
        <v>0</v>
      </c>
    </row>
    <row r="197" spans="1:7">
      <c r="A197" s="1"/>
      <c r="B197" s="924" t="s">
        <v>722</v>
      </c>
      <c r="C197" s="925"/>
      <c r="D197" s="926"/>
      <c r="E197" s="81" t="s">
        <v>860</v>
      </c>
      <c r="F197" s="102">
        <v>5</v>
      </c>
      <c r="G197" s="102"/>
    </row>
    <row r="198" spans="1:7">
      <c r="A198" s="1"/>
      <c r="B198" s="924" t="s">
        <v>739</v>
      </c>
      <c r="C198" s="925"/>
      <c r="D198" s="926"/>
      <c r="E198" s="81" t="s">
        <v>861</v>
      </c>
      <c r="F198" s="102"/>
      <c r="G198" s="102"/>
    </row>
    <row r="199" spans="1:7">
      <c r="A199" s="1"/>
      <c r="B199" s="837" t="s">
        <v>429</v>
      </c>
      <c r="C199" s="838"/>
      <c r="D199" s="912"/>
      <c r="E199" s="81" t="s">
        <v>862</v>
      </c>
      <c r="F199" s="101">
        <f>F200+F201</f>
        <v>1</v>
      </c>
      <c r="G199" s="101">
        <f>G200+G201</f>
        <v>0</v>
      </c>
    </row>
    <row r="200" spans="1:7">
      <c r="A200" s="1"/>
      <c r="B200" s="924" t="s">
        <v>722</v>
      </c>
      <c r="C200" s="925"/>
      <c r="D200" s="929"/>
      <c r="E200" s="81" t="s">
        <v>863</v>
      </c>
      <c r="F200" s="102">
        <v>1</v>
      </c>
      <c r="G200" s="102"/>
    </row>
    <row r="201" spans="1:7">
      <c r="A201" s="1"/>
      <c r="B201" s="924" t="s">
        <v>739</v>
      </c>
      <c r="C201" s="925"/>
      <c r="D201" s="929"/>
      <c r="E201" s="81" t="s">
        <v>984</v>
      </c>
      <c r="F201" s="102"/>
      <c r="G201" s="102"/>
    </row>
    <row r="202" spans="1:7">
      <c r="A202" s="1"/>
      <c r="B202" s="837" t="s">
        <v>430</v>
      </c>
      <c r="C202" s="838"/>
      <c r="D202" s="912"/>
      <c r="E202" s="81" t="s">
        <v>864</v>
      </c>
      <c r="F202" s="101">
        <f>F203+F204</f>
        <v>0</v>
      </c>
      <c r="G202" s="101">
        <f>G203+G204</f>
        <v>0</v>
      </c>
    </row>
    <row r="203" spans="1:7">
      <c r="A203" s="1"/>
      <c r="B203" s="924" t="s">
        <v>722</v>
      </c>
      <c r="C203" s="925"/>
      <c r="D203" s="929"/>
      <c r="E203" s="81" t="s">
        <v>865</v>
      </c>
      <c r="F203" s="102"/>
      <c r="G203" s="102"/>
    </row>
    <row r="204" spans="1:7">
      <c r="A204" s="1"/>
      <c r="B204" s="924" t="s">
        <v>739</v>
      </c>
      <c r="C204" s="925"/>
      <c r="D204" s="929"/>
      <c r="E204" s="81" t="s">
        <v>866</v>
      </c>
      <c r="F204" s="102"/>
      <c r="G204" s="102"/>
    </row>
    <row r="205" spans="1:7">
      <c r="A205" s="1"/>
      <c r="B205" s="835" t="s">
        <v>867</v>
      </c>
      <c r="C205" s="836"/>
      <c r="D205" s="843"/>
      <c r="E205" s="76" t="s">
        <v>882</v>
      </c>
      <c r="F205" s="109">
        <f t="shared" ref="F205:G207" si="0">F150+F157+F160+F163+F183+F186+F189+F192</f>
        <v>7</v>
      </c>
      <c r="G205" s="109">
        <f t="shared" si="0"/>
        <v>0</v>
      </c>
    </row>
    <row r="206" spans="1:7">
      <c r="A206" s="1"/>
      <c r="B206" s="850" t="s">
        <v>722</v>
      </c>
      <c r="C206" s="851"/>
      <c r="D206" s="913"/>
      <c r="E206" s="81" t="s">
        <v>883</v>
      </c>
      <c r="F206" s="101">
        <f t="shared" si="0"/>
        <v>7</v>
      </c>
      <c r="G206" s="101">
        <f t="shared" si="0"/>
        <v>0</v>
      </c>
    </row>
    <row r="207" spans="1:7">
      <c r="A207" s="1"/>
      <c r="B207" s="850" t="s">
        <v>739</v>
      </c>
      <c r="C207" s="851"/>
      <c r="D207" s="913"/>
      <c r="E207" s="81" t="s">
        <v>884</v>
      </c>
      <c r="F207" s="101">
        <f t="shared" si="0"/>
        <v>0</v>
      </c>
      <c r="G207" s="101">
        <f t="shared" si="0"/>
        <v>0</v>
      </c>
    </row>
    <row r="208" spans="1:7">
      <c r="A208" s="1"/>
      <c r="B208" s="835" t="s">
        <v>885</v>
      </c>
      <c r="C208" s="836"/>
      <c r="D208" s="843"/>
      <c r="E208" s="76" t="s">
        <v>886</v>
      </c>
      <c r="F208" s="96">
        <f>F210+F211</f>
        <v>0</v>
      </c>
      <c r="G208" s="96">
        <f>G210+G211</f>
        <v>0</v>
      </c>
    </row>
    <row r="209" spans="1:7">
      <c r="A209" s="1"/>
      <c r="B209" s="837" t="s">
        <v>1090</v>
      </c>
      <c r="C209" s="838"/>
      <c r="D209" s="912"/>
      <c r="E209" s="81"/>
      <c r="F209" s="108"/>
      <c r="G209" s="108"/>
    </row>
    <row r="210" spans="1:7">
      <c r="A210" s="1"/>
      <c r="B210" s="837" t="s">
        <v>431</v>
      </c>
      <c r="C210" s="838"/>
      <c r="D210" s="912"/>
      <c r="E210" s="81" t="s">
        <v>887</v>
      </c>
      <c r="F210" s="102"/>
      <c r="G210" s="102"/>
    </row>
    <row r="211" spans="1:7">
      <c r="A211" s="1"/>
      <c r="B211" s="837" t="s">
        <v>432</v>
      </c>
      <c r="C211" s="838"/>
      <c r="D211" s="912"/>
      <c r="E211" s="81" t="s">
        <v>888</v>
      </c>
      <c r="F211" s="102"/>
      <c r="G211" s="102"/>
    </row>
    <row r="212" spans="1:7" ht="13.5" thickBot="1">
      <c r="A212" s="1"/>
      <c r="B212" s="914" t="s">
        <v>1014</v>
      </c>
      <c r="C212" s="915"/>
      <c r="D212" s="916"/>
      <c r="E212" s="110" t="s">
        <v>1015</v>
      </c>
      <c r="F212" s="92">
        <f>F142+F148+F205+F208</f>
        <v>508</v>
      </c>
      <c r="G212" s="92">
        <f>G142+G148+G205+G208</f>
        <v>0</v>
      </c>
    </row>
    <row r="213" spans="1:7">
      <c r="A213" s="1"/>
      <c r="B213" s="87"/>
      <c r="C213" s="87"/>
      <c r="D213" s="88"/>
      <c r="E213" s="106"/>
      <c r="F213" s="107"/>
      <c r="G213" s="15"/>
    </row>
    <row r="214" spans="1:7">
      <c r="A214" s="1"/>
      <c r="B214" s="111"/>
      <c r="C214" s="111"/>
      <c r="D214" s="111"/>
      <c r="E214" s="15" t="s">
        <v>1129</v>
      </c>
      <c r="F214" s="921">
        <v>42200</v>
      </c>
      <c r="G214" s="921"/>
    </row>
    <row r="215" spans="1:7">
      <c r="A215" s="1"/>
      <c r="B215" s="111"/>
      <c r="C215" s="111"/>
      <c r="D215" s="112"/>
      <c r="E215" s="3"/>
      <c r="F215" s="27"/>
      <c r="G215" s="4"/>
    </row>
    <row r="216" spans="1:7">
      <c r="A216" s="1"/>
      <c r="B216" s="113" t="s">
        <v>981</v>
      </c>
      <c r="C216" s="919" t="s">
        <v>583</v>
      </c>
      <c r="D216" s="919"/>
      <c r="E216" s="3"/>
      <c r="F216" s="922"/>
      <c r="G216" s="922"/>
    </row>
    <row r="217" spans="1:7">
      <c r="A217" s="1"/>
      <c r="B217" s="113" t="s">
        <v>21</v>
      </c>
      <c r="C217" s="919" t="s">
        <v>584</v>
      </c>
      <c r="D217" s="919"/>
      <c r="E217" s="3"/>
      <c r="F217" s="922"/>
      <c r="G217" s="922"/>
    </row>
    <row r="218" spans="1:7">
      <c r="A218" s="1"/>
      <c r="B218" s="111" t="s">
        <v>229</v>
      </c>
      <c r="C218" s="918" t="s">
        <v>437</v>
      </c>
      <c r="D218" s="918"/>
      <c r="E218" s="114"/>
      <c r="F218" s="920" t="s">
        <v>221</v>
      </c>
      <c r="G218" s="920"/>
    </row>
    <row r="219" spans="1:7">
      <c r="A219" s="1"/>
      <c r="B219" s="115" t="s">
        <v>222</v>
      </c>
      <c r="C219" s="927" t="s">
        <v>583</v>
      </c>
      <c r="D219" s="928"/>
      <c r="E219" s="89"/>
      <c r="F219" s="923" t="s">
        <v>585</v>
      </c>
      <c r="G219" s="923"/>
    </row>
    <row r="220" spans="1:7">
      <c r="A220" s="1"/>
      <c r="B220" s="111"/>
      <c r="C220" s="918" t="s">
        <v>437</v>
      </c>
      <c r="D220" s="918"/>
      <c r="E220" s="89"/>
      <c r="F220" s="920" t="s">
        <v>868</v>
      </c>
      <c r="G220" s="920"/>
    </row>
    <row r="221" spans="1:7">
      <c r="A221" s="1"/>
      <c r="B221" s="87"/>
      <c r="C221" s="87"/>
      <c r="D221" s="88"/>
      <c r="E221" s="89"/>
      <c r="F221" s="15"/>
      <c r="G221" s="63"/>
    </row>
    <row r="222" spans="1:7" s="223" customFormat="1">
      <c r="A222" s="72"/>
      <c r="B222" s="221"/>
      <c r="C222" s="221"/>
      <c r="D222" s="917"/>
      <c r="E222" s="917"/>
      <c r="F222" s="222"/>
      <c r="G222" s="222"/>
    </row>
    <row r="223" spans="1:7" s="223" customFormat="1">
      <c r="A223" s="72"/>
      <c r="B223" s="116"/>
      <c r="C223" s="116"/>
      <c r="D223" s="224"/>
      <c r="E223" s="224"/>
      <c r="F223" s="224"/>
      <c r="G223" s="224"/>
    </row>
    <row r="224" spans="1:7" s="223" customFormat="1">
      <c r="A224" s="216"/>
      <c r="B224" s="911"/>
      <c r="C224" s="911"/>
      <c r="D224" s="911"/>
      <c r="E224" s="216"/>
      <c r="F224" s="216"/>
      <c r="G224" s="216"/>
    </row>
    <row r="225" spans="1:7" s="223" customFormat="1">
      <c r="A225" s="117"/>
      <c r="B225" s="56"/>
      <c r="C225" s="56"/>
      <c r="D225" s="56"/>
      <c r="E225" s="56"/>
      <c r="F225" s="56"/>
      <c r="G225" s="56"/>
    </row>
    <row r="226" spans="1:7" s="223" customFormat="1">
      <c r="A226" s="117"/>
      <c r="B226" s="56"/>
      <c r="C226" s="56"/>
      <c r="D226" s="56"/>
      <c r="E226" s="56"/>
      <c r="F226" s="56"/>
      <c r="G226" s="56"/>
    </row>
    <row r="227" spans="1:7" s="223" customFormat="1">
      <c r="A227" s="117"/>
      <c r="B227" s="56"/>
      <c r="C227" s="56"/>
      <c r="D227" s="56"/>
      <c r="E227" s="56"/>
      <c r="F227" s="56"/>
      <c r="G227" s="56"/>
    </row>
    <row r="228" spans="1:7" s="223" customFormat="1">
      <c r="A228" s="117"/>
      <c r="B228" s="56"/>
      <c r="C228" s="56"/>
      <c r="D228" s="56"/>
      <c r="E228" s="56"/>
      <c r="F228" s="56"/>
      <c r="G228" s="56"/>
    </row>
    <row r="229" spans="1:7">
      <c r="A229" s="117" t="s">
        <v>229</v>
      </c>
      <c r="B229" s="56" t="s">
        <v>229</v>
      </c>
      <c r="C229" s="56"/>
      <c r="D229" s="56"/>
      <c r="E229" s="56"/>
      <c r="F229" s="56"/>
      <c r="G229" s="56"/>
    </row>
    <row r="230" spans="1:7">
      <c r="A230" s="117" t="s">
        <v>229</v>
      </c>
      <c r="B230" s="56" t="s">
        <v>229</v>
      </c>
      <c r="C230" s="56"/>
      <c r="D230" s="56"/>
      <c r="E230" s="56"/>
      <c r="F230" s="56"/>
      <c r="G230" s="56"/>
    </row>
    <row r="231" spans="1:7">
      <c r="A231" s="117" t="s">
        <v>229</v>
      </c>
      <c r="B231" s="56" t="s">
        <v>229</v>
      </c>
      <c r="C231" s="56"/>
      <c r="D231" s="56"/>
      <c r="E231" s="56"/>
      <c r="F231" s="56"/>
      <c r="G231" s="56"/>
    </row>
    <row r="232" spans="1:7">
      <c r="A232" s="117" t="s">
        <v>229</v>
      </c>
      <c r="B232" s="56" t="s">
        <v>229</v>
      </c>
      <c r="C232" s="56"/>
      <c r="D232" s="56"/>
      <c r="E232" s="56"/>
      <c r="F232" s="56"/>
      <c r="G232" s="56"/>
    </row>
    <row r="233" spans="1:7">
      <c r="A233" s="117" t="s">
        <v>229</v>
      </c>
      <c r="B233" s="56" t="s">
        <v>229</v>
      </c>
      <c r="C233" s="56"/>
      <c r="D233" s="56"/>
      <c r="E233" s="56"/>
      <c r="F233" s="56"/>
      <c r="G233" s="56"/>
    </row>
    <row r="234" spans="1:7">
      <c r="A234" s="117" t="s">
        <v>229</v>
      </c>
      <c r="B234" s="56" t="s">
        <v>229</v>
      </c>
      <c r="C234" s="56"/>
      <c r="D234" s="56"/>
      <c r="E234" s="56"/>
      <c r="F234" s="56"/>
      <c r="G234" s="56"/>
    </row>
    <row r="235" spans="1:7">
      <c r="A235" s="117" t="s">
        <v>229</v>
      </c>
      <c r="B235" s="56" t="s">
        <v>229</v>
      </c>
      <c r="C235" s="56"/>
      <c r="D235" s="56"/>
      <c r="E235" s="56"/>
      <c r="F235" s="56"/>
      <c r="G235" s="56"/>
    </row>
    <row r="236" spans="1:7">
      <c r="A236" s="117" t="s">
        <v>229</v>
      </c>
      <c r="B236" s="56" t="s">
        <v>229</v>
      </c>
      <c r="C236" s="56"/>
      <c r="D236" s="56"/>
      <c r="E236" s="56"/>
      <c r="F236" s="56"/>
      <c r="G236" s="56"/>
    </row>
    <row r="237" spans="1:7">
      <c r="A237" s="117" t="s">
        <v>229</v>
      </c>
      <c r="B237" s="56" t="s">
        <v>229</v>
      </c>
      <c r="C237" s="56"/>
      <c r="D237" s="56"/>
      <c r="E237" s="56"/>
      <c r="F237" s="56"/>
      <c r="G237" s="56"/>
    </row>
    <row r="238" spans="1:7">
      <c r="A238" s="117" t="s">
        <v>229</v>
      </c>
      <c r="B238" s="56" t="s">
        <v>229</v>
      </c>
      <c r="C238" s="56"/>
      <c r="D238" s="56"/>
      <c r="E238" s="56"/>
      <c r="F238" s="56"/>
      <c r="G238" s="56"/>
    </row>
    <row r="239" spans="1:7">
      <c r="A239" s="117" t="s">
        <v>229</v>
      </c>
      <c r="B239" s="56" t="s">
        <v>229</v>
      </c>
      <c r="C239" s="56"/>
      <c r="D239" s="56"/>
      <c r="E239" s="56"/>
      <c r="F239" s="56"/>
      <c r="G239" s="56"/>
    </row>
    <row r="240" spans="1:7">
      <c r="A240" s="117" t="s">
        <v>229</v>
      </c>
      <c r="B240" s="56" t="s">
        <v>229</v>
      </c>
      <c r="C240" s="56"/>
      <c r="D240" s="56"/>
      <c r="E240" s="56"/>
      <c r="F240" s="56"/>
      <c r="G240" s="56"/>
    </row>
    <row r="241" spans="1:7">
      <c r="A241" s="117" t="s">
        <v>229</v>
      </c>
      <c r="B241" s="56" t="s">
        <v>229</v>
      </c>
      <c r="C241" s="56"/>
      <c r="D241" s="56"/>
      <c r="E241" s="56"/>
      <c r="F241" s="56"/>
      <c r="G241" s="56"/>
    </row>
    <row r="242" spans="1:7">
      <c r="A242" s="117" t="s">
        <v>229</v>
      </c>
      <c r="B242" s="56" t="s">
        <v>229</v>
      </c>
      <c r="C242" s="56"/>
      <c r="D242" s="56"/>
      <c r="E242" s="56"/>
      <c r="F242" s="56"/>
      <c r="G242" s="56"/>
    </row>
    <row r="243" spans="1:7">
      <c r="A243" s="117" t="s">
        <v>229</v>
      </c>
      <c r="B243" s="56" t="s">
        <v>229</v>
      </c>
      <c r="C243" s="56"/>
      <c r="D243" s="56"/>
      <c r="E243" s="56"/>
      <c r="F243" s="56"/>
      <c r="G243" s="56"/>
    </row>
    <row r="244" spans="1:7">
      <c r="A244" s="117" t="s">
        <v>229</v>
      </c>
      <c r="B244" s="56" t="s">
        <v>229</v>
      </c>
      <c r="C244" s="56"/>
      <c r="D244" s="56"/>
      <c r="E244" s="56"/>
      <c r="F244" s="56"/>
      <c r="G244" s="56"/>
    </row>
    <row r="245" spans="1:7">
      <c r="A245" s="117" t="s">
        <v>229</v>
      </c>
      <c r="B245" s="56" t="s">
        <v>229</v>
      </c>
      <c r="C245" s="56"/>
      <c r="D245" s="56"/>
      <c r="E245" s="56"/>
      <c r="F245" s="56"/>
      <c r="G245" s="56"/>
    </row>
    <row r="246" spans="1:7">
      <c r="A246" s="117" t="s">
        <v>229</v>
      </c>
      <c r="B246" s="56" t="s">
        <v>229</v>
      </c>
      <c r="C246" s="56"/>
      <c r="D246" s="56"/>
      <c r="E246" s="56"/>
      <c r="F246" s="56"/>
      <c r="G246" s="56"/>
    </row>
  </sheetData>
  <mergeCells count="190">
    <mergeCell ref="B41:D41"/>
    <mergeCell ref="B42:D42"/>
    <mergeCell ref="B43:D43"/>
    <mergeCell ref="B22:D22"/>
    <mergeCell ref="B36:D36"/>
    <mergeCell ref="B27:D27"/>
    <mergeCell ref="B49:D49"/>
    <mergeCell ref="E3:G3"/>
    <mergeCell ref="E4:G4"/>
    <mergeCell ref="B10:D11"/>
    <mergeCell ref="E10:E11"/>
    <mergeCell ref="F10:G10"/>
    <mergeCell ref="B6:G6"/>
    <mergeCell ref="B9:G9"/>
    <mergeCell ref="B12:D12"/>
    <mergeCell ref="B32:D32"/>
    <mergeCell ref="B30:D30"/>
    <mergeCell ref="B33:D33"/>
    <mergeCell ref="B34:D34"/>
    <mergeCell ref="B23:D23"/>
    <mergeCell ref="B31:D31"/>
    <mergeCell ref="B35:D35"/>
    <mergeCell ref="B18:D18"/>
    <mergeCell ref="B13:D13"/>
    <mergeCell ref="F220:G220"/>
    <mergeCell ref="F214:G214"/>
    <mergeCell ref="F216:G216"/>
    <mergeCell ref="F217:G217"/>
    <mergeCell ref="F219:G219"/>
    <mergeCell ref="F218:G218"/>
    <mergeCell ref="B197:D197"/>
    <mergeCell ref="B202:D202"/>
    <mergeCell ref="B182:D182"/>
    <mergeCell ref="B185:D185"/>
    <mergeCell ref="C220:D220"/>
    <mergeCell ref="B199:D199"/>
    <mergeCell ref="B186:D186"/>
    <mergeCell ref="C219:D219"/>
    <mergeCell ref="B200:D200"/>
    <mergeCell ref="B201:D201"/>
    <mergeCell ref="B206:D206"/>
    <mergeCell ref="B203:D203"/>
    <mergeCell ref="B204:D204"/>
    <mergeCell ref="B205:D205"/>
    <mergeCell ref="C217:D217"/>
    <mergeCell ref="B198:D198"/>
    <mergeCell ref="B195:D195"/>
    <mergeCell ref="B189:D189"/>
    <mergeCell ref="B191:D191"/>
    <mergeCell ref="B190:D190"/>
    <mergeCell ref="B224:D224"/>
    <mergeCell ref="B211:D211"/>
    <mergeCell ref="B207:D207"/>
    <mergeCell ref="B208:D208"/>
    <mergeCell ref="B209:D209"/>
    <mergeCell ref="B210:D210"/>
    <mergeCell ref="B212:D212"/>
    <mergeCell ref="D222:E222"/>
    <mergeCell ref="C218:D218"/>
    <mergeCell ref="C216:D216"/>
    <mergeCell ref="B196:D196"/>
    <mergeCell ref="B194:D194"/>
    <mergeCell ref="B64:G64"/>
    <mergeCell ref="B50:D50"/>
    <mergeCell ref="B183:D183"/>
    <mergeCell ref="B184:D184"/>
    <mergeCell ref="B164:D164"/>
    <mergeCell ref="B192:D192"/>
    <mergeCell ref="B193:D193"/>
    <mergeCell ref="B155:D155"/>
    <mergeCell ref="B156:D156"/>
    <mergeCell ref="F65:G65"/>
    <mergeCell ref="B77:D77"/>
    <mergeCell ref="B84:D84"/>
    <mergeCell ref="B85:D85"/>
    <mergeCell ref="B86:D86"/>
    <mergeCell ref="B87:D87"/>
    <mergeCell ref="B88:D88"/>
    <mergeCell ref="B89:D89"/>
    <mergeCell ref="B187:D187"/>
    <mergeCell ref="B79:D79"/>
    <mergeCell ref="B188:D188"/>
    <mergeCell ref="B130:D130"/>
    <mergeCell ref="B125:D125"/>
    <mergeCell ref="B126:D126"/>
    <mergeCell ref="B144:D144"/>
    <mergeCell ref="B14:D14"/>
    <mergeCell ref="B16:D16"/>
    <mergeCell ref="B29:D29"/>
    <mergeCell ref="B15:D15"/>
    <mergeCell ref="B20:D20"/>
    <mergeCell ref="B21:D21"/>
    <mergeCell ref="B19:D19"/>
    <mergeCell ref="B24:D24"/>
    <mergeCell ref="B25:D25"/>
    <mergeCell ref="B17:D17"/>
    <mergeCell ref="B48:D48"/>
    <mergeCell ref="B51:D51"/>
    <mergeCell ref="B47:D47"/>
    <mergeCell ref="B44:D44"/>
    <mergeCell ref="B28:D28"/>
    <mergeCell ref="B26:D26"/>
    <mergeCell ref="B76:D76"/>
    <mergeCell ref="B65:D66"/>
    <mergeCell ref="E65:E66"/>
    <mergeCell ref="B67:D67"/>
    <mergeCell ref="B73:D73"/>
    <mergeCell ref="B70:D70"/>
    <mergeCell ref="B71:D71"/>
    <mergeCell ref="B72:D72"/>
    <mergeCell ref="B69:D69"/>
    <mergeCell ref="B68:D68"/>
    <mergeCell ref="B74:D74"/>
    <mergeCell ref="B75:D75"/>
    <mergeCell ref="B45:D45"/>
    <mergeCell ref="B37:D37"/>
    <mergeCell ref="B38:D38"/>
    <mergeCell ref="B46:D46"/>
    <mergeCell ref="B39:D39"/>
    <mergeCell ref="B40:D40"/>
    <mergeCell ref="B78:D78"/>
    <mergeCell ref="F180:G180"/>
    <mergeCell ref="B163:D163"/>
    <mergeCell ref="B180:D181"/>
    <mergeCell ref="E180:E181"/>
    <mergeCell ref="B179:G179"/>
    <mergeCell ref="B165:D165"/>
    <mergeCell ref="B154:D154"/>
    <mergeCell ref="B150:D150"/>
    <mergeCell ref="B160:D160"/>
    <mergeCell ref="B153:D153"/>
    <mergeCell ref="B152:D152"/>
    <mergeCell ref="B161:D161"/>
    <mergeCell ref="B157:D157"/>
    <mergeCell ref="B158:D158"/>
    <mergeCell ref="B159:D159"/>
    <mergeCell ref="B162:D162"/>
    <mergeCell ref="B93:D93"/>
    <mergeCell ref="B94:D94"/>
    <mergeCell ref="B90:D90"/>
    <mergeCell ref="B91:D91"/>
    <mergeCell ref="B92:D92"/>
    <mergeCell ref="B80:D80"/>
    <mergeCell ref="B81:D81"/>
    <mergeCell ref="B82:D82"/>
    <mergeCell ref="B83:D83"/>
    <mergeCell ref="B129:D129"/>
    <mergeCell ref="F119:G119"/>
    <mergeCell ref="B119:D120"/>
    <mergeCell ref="B127:D127"/>
    <mergeCell ref="B124:D124"/>
    <mergeCell ref="B102:D102"/>
    <mergeCell ref="B103:D103"/>
    <mergeCell ref="B104:D104"/>
    <mergeCell ref="B95:D95"/>
    <mergeCell ref="B96:D96"/>
    <mergeCell ref="B97:D97"/>
    <mergeCell ref="B101:D101"/>
    <mergeCell ref="B98:D98"/>
    <mergeCell ref="B99:D99"/>
    <mergeCell ref="B100:D100"/>
    <mergeCell ref="B123:D123"/>
    <mergeCell ref="B105:D105"/>
    <mergeCell ref="B106:D106"/>
    <mergeCell ref="B107:D107"/>
    <mergeCell ref="B108:D108"/>
    <mergeCell ref="B121:D121"/>
    <mergeCell ref="B122:D122"/>
    <mergeCell ref="B118:G118"/>
    <mergeCell ref="E119:E120"/>
    <mergeCell ref="B128:D128"/>
    <mergeCell ref="B148:D148"/>
    <mergeCell ref="B151:D151"/>
    <mergeCell ref="B147:D147"/>
    <mergeCell ref="B136:D136"/>
    <mergeCell ref="B138:D138"/>
    <mergeCell ref="B139:D139"/>
    <mergeCell ref="B149:D149"/>
    <mergeCell ref="B132:D132"/>
    <mergeCell ref="B146:D146"/>
    <mergeCell ref="B142:D142"/>
    <mergeCell ref="B145:D145"/>
    <mergeCell ref="B134:D134"/>
    <mergeCell ref="B140:D140"/>
    <mergeCell ref="B135:D135"/>
    <mergeCell ref="B137:D137"/>
    <mergeCell ref="B143:D143"/>
    <mergeCell ref="B141:D141"/>
    <mergeCell ref="B131:D131"/>
    <mergeCell ref="B133:D133"/>
  </mergeCells>
  <phoneticPr fontId="35" type="noConversion"/>
  <pageMargins left="0.75" right="0.25" top="1" bottom="1" header="0.5" footer="0.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M425"/>
  <sheetViews>
    <sheetView topLeftCell="A103" zoomScaleNormal="100" workbookViewId="0">
      <selection activeCell="I96" sqref="I96"/>
    </sheetView>
  </sheetViews>
  <sheetFormatPr defaultRowHeight="14.25"/>
  <cols>
    <col min="1" max="1" width="1.7109375" style="229" customWidth="1"/>
    <col min="2" max="3" width="9.140625" style="229"/>
    <col min="4" max="5" width="7.42578125" style="229" customWidth="1"/>
    <col min="6" max="6" width="8.28515625" style="229" customWidth="1"/>
    <col min="7" max="7" width="21" style="229" customWidth="1"/>
    <col min="8" max="8" width="9.140625" style="229"/>
    <col min="9" max="9" width="10.85546875" style="229" customWidth="1"/>
    <col min="10" max="10" width="11.42578125" style="229" bestFit="1" customWidth="1"/>
    <col min="11" max="16384" width="9.140625" style="229"/>
  </cols>
  <sheetData>
    <row r="1" spans="1:10" ht="18" customHeight="1">
      <c r="B1" s="1036" t="str">
        <f>начало!A10</f>
        <v xml:space="preserve">Отчетна единица: </v>
      </c>
      <c r="C1" s="1037"/>
      <c r="D1" s="1043" t="str">
        <f>начало!D10</f>
        <v>"Б Н К" ЕООД</v>
      </c>
      <c r="E1" s="1043"/>
      <c r="F1" s="1044"/>
      <c r="G1" s="215"/>
      <c r="H1" s="215"/>
      <c r="I1" s="215"/>
      <c r="J1" s="215"/>
    </row>
    <row r="2" spans="1:10" ht="15.75" customHeight="1">
      <c r="B2" s="632" t="str">
        <f>начало!A11</f>
        <v xml:space="preserve">Гр. (с.)              </v>
      </c>
      <c r="C2" s="604"/>
      <c r="D2" s="1039" t="str">
        <f>начало!C11</f>
        <v xml:space="preserve">ПЛЕВЕН </v>
      </c>
      <c r="E2" s="1039"/>
      <c r="F2" s="1040"/>
      <c r="G2" s="215"/>
      <c r="H2" s="1045" t="str">
        <f>начало!A8</f>
        <v>ЕИК по БУЛСТАТ / ТР</v>
      </c>
      <c r="I2" s="1045"/>
      <c r="J2" s="1045"/>
    </row>
    <row r="3" spans="1:10" ht="16.5" customHeight="1">
      <c r="B3" s="611" t="str">
        <f>начало!A12</f>
        <v xml:space="preserve">Община:          </v>
      </c>
      <c r="C3" s="631"/>
      <c r="D3" s="1041" t="str">
        <f>начало!C12</f>
        <v xml:space="preserve">ПЛЕВЕН </v>
      </c>
      <c r="E3" s="1041"/>
      <c r="F3" s="1042"/>
      <c r="G3" s="215"/>
      <c r="H3" s="1045">
        <f>начало!A9</f>
        <v>131147469</v>
      </c>
      <c r="I3" s="1045"/>
      <c r="J3" s="1045"/>
    </row>
    <row r="4" spans="1:10" ht="16.5" customHeight="1">
      <c r="B4" s="575"/>
      <c r="C4" s="575"/>
      <c r="D4" s="575"/>
      <c r="E4" s="575"/>
      <c r="F4" s="575"/>
      <c r="G4" s="215"/>
      <c r="H4" s="587"/>
      <c r="I4" s="587"/>
      <c r="J4" s="587"/>
    </row>
    <row r="5" spans="1:10" ht="16.5" customHeight="1">
      <c r="B5" s="575"/>
      <c r="C5" s="575"/>
      <c r="D5" s="575"/>
      <c r="E5" s="575"/>
      <c r="F5" s="575"/>
      <c r="G5" s="215"/>
      <c r="H5" s="587"/>
      <c r="I5" s="587"/>
      <c r="J5" s="587"/>
    </row>
    <row r="6" spans="1:10">
      <c r="A6" s="226"/>
      <c r="B6" s="227" t="s">
        <v>229</v>
      </c>
      <c r="C6" s="227"/>
      <c r="D6" s="227"/>
      <c r="E6" s="227"/>
      <c r="F6" s="227"/>
      <c r="G6" s="227"/>
      <c r="H6" s="228"/>
      <c r="I6" s="227"/>
      <c r="J6" s="227"/>
    </row>
    <row r="7" spans="1:10">
      <c r="A7" s="226"/>
      <c r="B7" s="227" t="s">
        <v>229</v>
      </c>
      <c r="C7" s="227"/>
      <c r="D7" s="227"/>
      <c r="E7" s="227"/>
      <c r="F7" s="227"/>
      <c r="G7" s="227"/>
      <c r="H7" s="228"/>
      <c r="I7" s="227"/>
      <c r="J7" s="227"/>
    </row>
    <row r="8" spans="1:10" ht="15" customHeight="1">
      <c r="A8" s="226"/>
      <c r="B8" s="1038" t="s">
        <v>83</v>
      </c>
      <c r="C8" s="1038"/>
      <c r="D8" s="1038"/>
      <c r="E8" s="1038"/>
      <c r="F8" s="1038"/>
      <c r="G8" s="1038"/>
      <c r="H8" s="1038"/>
      <c r="I8" s="1038"/>
      <c r="J8" s="1038"/>
    </row>
    <row r="9" spans="1:10" ht="15">
      <c r="A9" s="226"/>
      <c r="B9" s="227" t="s">
        <v>229</v>
      </c>
      <c r="C9" s="227"/>
      <c r="D9" s="227"/>
      <c r="E9" s="227"/>
      <c r="F9" s="998" t="str">
        <f>начало!F17</f>
        <v xml:space="preserve">             I-во полугодие на 2015г.</v>
      </c>
      <c r="G9" s="998"/>
      <c r="H9" s="265"/>
      <c r="I9" s="265"/>
      <c r="J9" s="265"/>
    </row>
    <row r="10" spans="1:10" ht="15" thickBot="1">
      <c r="A10" s="226"/>
      <c r="B10" s="227" t="s">
        <v>229</v>
      </c>
      <c r="C10" s="227"/>
      <c r="D10" s="227"/>
      <c r="E10" s="227"/>
      <c r="F10" s="227"/>
      <c r="G10" s="227"/>
      <c r="H10" s="228"/>
      <c r="I10" s="227"/>
      <c r="J10" s="227"/>
    </row>
    <row r="11" spans="1:10" ht="14.25" customHeight="1">
      <c r="A11" s="226"/>
      <c r="B11" s="1026" t="s">
        <v>924</v>
      </c>
      <c r="C11" s="1027"/>
      <c r="D11" s="1028"/>
      <c r="E11" s="1028"/>
      <c r="F11" s="1028"/>
      <c r="G11" s="1028"/>
      <c r="H11" s="1032" t="s">
        <v>615</v>
      </c>
      <c r="I11" s="1034" t="s">
        <v>950</v>
      </c>
      <c r="J11" s="1035"/>
    </row>
    <row r="12" spans="1:10" ht="22.5">
      <c r="A12" s="226"/>
      <c r="B12" s="1029"/>
      <c r="C12" s="1030"/>
      <c r="D12" s="1031"/>
      <c r="E12" s="1031"/>
      <c r="F12" s="1031"/>
      <c r="G12" s="1031"/>
      <c r="H12" s="1033"/>
      <c r="I12" s="579" t="s">
        <v>592</v>
      </c>
      <c r="J12" s="580" t="s">
        <v>593</v>
      </c>
    </row>
    <row r="13" spans="1:10">
      <c r="A13" s="226"/>
      <c r="B13" s="1029" t="s">
        <v>594</v>
      </c>
      <c r="C13" s="1030"/>
      <c r="D13" s="1031"/>
      <c r="E13" s="1031"/>
      <c r="F13" s="1031"/>
      <c r="G13" s="1031"/>
      <c r="H13" s="429" t="s">
        <v>595</v>
      </c>
      <c r="I13" s="427">
        <v>1</v>
      </c>
      <c r="J13" s="475">
        <v>2</v>
      </c>
    </row>
    <row r="14" spans="1:10">
      <c r="A14" s="226"/>
      <c r="B14" s="960" t="s">
        <v>1016</v>
      </c>
      <c r="C14" s="961"/>
      <c r="D14" s="962"/>
      <c r="E14" s="962"/>
      <c r="F14" s="962"/>
      <c r="G14" s="962"/>
      <c r="H14" s="362"/>
      <c r="I14" s="363"/>
      <c r="J14" s="363"/>
    </row>
    <row r="15" spans="1:10">
      <c r="A15" s="226"/>
      <c r="B15" s="960" t="s">
        <v>1017</v>
      </c>
      <c r="C15" s="961"/>
      <c r="D15" s="962"/>
      <c r="E15" s="962"/>
      <c r="F15" s="962"/>
      <c r="G15" s="962"/>
      <c r="H15" s="69"/>
      <c r="I15" s="363"/>
      <c r="J15" s="363"/>
    </row>
    <row r="16" spans="1:10">
      <c r="A16" s="226"/>
      <c r="B16" s="1046" t="s">
        <v>439</v>
      </c>
      <c r="C16" s="1011"/>
      <c r="D16" s="1012"/>
      <c r="E16" s="1012"/>
      <c r="F16" s="1012"/>
      <c r="G16" s="1012"/>
      <c r="H16" s="364" t="s">
        <v>440</v>
      </c>
      <c r="I16" s="365"/>
      <c r="J16" s="365"/>
    </row>
    <row r="17" spans="1:10">
      <c r="A17" s="226"/>
      <c r="B17" s="955" t="s">
        <v>977</v>
      </c>
      <c r="C17" s="956"/>
      <c r="D17" s="957"/>
      <c r="E17" s="957"/>
      <c r="F17" s="957"/>
      <c r="G17" s="957"/>
      <c r="H17" s="364" t="s">
        <v>441</v>
      </c>
      <c r="I17" s="366">
        <f>I18+I19</f>
        <v>7</v>
      </c>
      <c r="J17" s="366">
        <f>J18+J19</f>
        <v>0</v>
      </c>
    </row>
    <row r="18" spans="1:10">
      <c r="A18" s="226"/>
      <c r="B18" s="955" t="s">
        <v>442</v>
      </c>
      <c r="C18" s="956"/>
      <c r="D18" s="957"/>
      <c r="E18" s="957"/>
      <c r="F18" s="957"/>
      <c r="G18" s="957"/>
      <c r="H18" s="364" t="s">
        <v>424</v>
      </c>
      <c r="I18" s="365">
        <v>1</v>
      </c>
      <c r="J18" s="365"/>
    </row>
    <row r="19" spans="1:10">
      <c r="A19" s="226"/>
      <c r="B19" s="955" t="s">
        <v>443</v>
      </c>
      <c r="C19" s="956"/>
      <c r="D19" s="957"/>
      <c r="E19" s="957"/>
      <c r="F19" s="957"/>
      <c r="G19" s="957"/>
      <c r="H19" s="364" t="s">
        <v>444</v>
      </c>
      <c r="I19" s="365">
        <v>6</v>
      </c>
      <c r="J19" s="365"/>
    </row>
    <row r="20" spans="1:10">
      <c r="A20" s="226"/>
      <c r="B20" s="955" t="s">
        <v>293</v>
      </c>
      <c r="C20" s="956"/>
      <c r="D20" s="957"/>
      <c r="E20" s="957"/>
      <c r="F20" s="957"/>
      <c r="G20" s="957"/>
      <c r="H20" s="364" t="s">
        <v>445</v>
      </c>
      <c r="I20" s="367">
        <f>I22+I23</f>
        <v>25</v>
      </c>
      <c r="J20" s="367">
        <f>J22+J23</f>
        <v>0</v>
      </c>
    </row>
    <row r="21" spans="1:10">
      <c r="A21" s="226"/>
      <c r="B21" s="952" t="s">
        <v>796</v>
      </c>
      <c r="C21" s="953"/>
      <c r="D21" s="954"/>
      <c r="E21" s="954"/>
      <c r="F21" s="954"/>
      <c r="G21" s="954"/>
      <c r="H21" s="364"/>
      <c r="I21" s="365"/>
      <c r="J21" s="365"/>
    </row>
    <row r="22" spans="1:10">
      <c r="A22" s="226"/>
      <c r="B22" s="974" t="s">
        <v>797</v>
      </c>
      <c r="C22" s="971"/>
      <c r="D22" s="971"/>
      <c r="E22" s="971"/>
      <c r="F22" s="971"/>
      <c r="G22" s="972"/>
      <c r="H22" s="73" t="s">
        <v>446</v>
      </c>
      <c r="I22" s="365">
        <v>22</v>
      </c>
      <c r="J22" s="365"/>
    </row>
    <row r="23" spans="1:10">
      <c r="A23" s="226"/>
      <c r="B23" s="955" t="s">
        <v>447</v>
      </c>
      <c r="C23" s="956"/>
      <c r="D23" s="957"/>
      <c r="E23" s="957"/>
      <c r="F23" s="957"/>
      <c r="G23" s="957"/>
      <c r="H23" s="364" t="s">
        <v>448</v>
      </c>
      <c r="I23" s="365">
        <v>3</v>
      </c>
      <c r="J23" s="365"/>
    </row>
    <row r="24" spans="1:10">
      <c r="A24" s="226"/>
      <c r="B24" s="960" t="s">
        <v>978</v>
      </c>
      <c r="C24" s="961"/>
      <c r="D24" s="962"/>
      <c r="E24" s="962"/>
      <c r="F24" s="962"/>
      <c r="G24" s="962"/>
      <c r="H24" s="364" t="s">
        <v>449</v>
      </c>
      <c r="I24" s="365"/>
      <c r="J24" s="365"/>
    </row>
    <row r="25" spans="1:10">
      <c r="A25" s="226"/>
      <c r="B25" s="955" t="s">
        <v>450</v>
      </c>
      <c r="C25" s="956"/>
      <c r="D25" s="957"/>
      <c r="E25" s="957"/>
      <c r="F25" s="957"/>
      <c r="G25" s="957"/>
      <c r="H25" s="364" t="s">
        <v>451</v>
      </c>
      <c r="I25" s="101">
        <f>I26</f>
        <v>0</v>
      </c>
      <c r="J25" s="101">
        <f>J26</f>
        <v>0</v>
      </c>
    </row>
    <row r="26" spans="1:10" ht="30.75" customHeight="1">
      <c r="A26" s="226"/>
      <c r="B26" s="1013" t="s">
        <v>1112</v>
      </c>
      <c r="C26" s="1011"/>
      <c r="D26" s="1012"/>
      <c r="E26" s="1012"/>
      <c r="F26" s="1012"/>
      <c r="G26" s="1012"/>
      <c r="H26" s="368" t="s">
        <v>452</v>
      </c>
      <c r="I26" s="365"/>
      <c r="J26" s="365"/>
    </row>
    <row r="27" spans="1:10" ht="14.25" customHeight="1">
      <c r="A27" s="226"/>
      <c r="B27" s="952" t="s">
        <v>796</v>
      </c>
      <c r="C27" s="953"/>
      <c r="D27" s="954"/>
      <c r="E27" s="954"/>
      <c r="F27" s="954"/>
      <c r="G27" s="954"/>
      <c r="H27" s="364"/>
      <c r="I27" s="369"/>
      <c r="J27" s="369"/>
    </row>
    <row r="28" spans="1:10" ht="14.25" customHeight="1">
      <c r="A28" s="226"/>
      <c r="B28" s="974" t="s">
        <v>798</v>
      </c>
      <c r="C28" s="971"/>
      <c r="D28" s="971"/>
      <c r="E28" s="971"/>
      <c r="F28" s="971"/>
      <c r="G28" s="972"/>
      <c r="H28" s="73" t="s">
        <v>1193</v>
      </c>
      <c r="I28" s="369"/>
      <c r="J28" s="369"/>
    </row>
    <row r="29" spans="1:10">
      <c r="A29" s="226"/>
      <c r="B29" s="958" t="s">
        <v>1194</v>
      </c>
      <c r="C29" s="959"/>
      <c r="D29" s="846"/>
      <c r="E29" s="846"/>
      <c r="F29" s="846"/>
      <c r="G29" s="846"/>
      <c r="H29" s="364" t="s">
        <v>1195</v>
      </c>
      <c r="I29" s="365"/>
      <c r="J29" s="365"/>
    </row>
    <row r="30" spans="1:10" ht="15" customHeight="1">
      <c r="A30" s="226"/>
      <c r="B30" s="1023" t="s">
        <v>1196</v>
      </c>
      <c r="C30" s="1024"/>
      <c r="D30" s="1024"/>
      <c r="E30" s="1024"/>
      <c r="F30" s="1024"/>
      <c r="G30" s="1025"/>
      <c r="H30" s="364" t="s">
        <v>1197</v>
      </c>
      <c r="I30" s="365"/>
      <c r="J30" s="365"/>
    </row>
    <row r="31" spans="1:10">
      <c r="A31" s="226"/>
      <c r="B31" s="955" t="s">
        <v>1198</v>
      </c>
      <c r="C31" s="956"/>
      <c r="D31" s="957"/>
      <c r="E31" s="957"/>
      <c r="F31" s="957"/>
      <c r="G31" s="957"/>
      <c r="H31" s="364" t="s">
        <v>923</v>
      </c>
      <c r="I31" s="365"/>
      <c r="J31" s="365"/>
    </row>
    <row r="32" spans="1:10" ht="15" customHeight="1">
      <c r="A32" s="226"/>
      <c r="B32" s="952" t="s">
        <v>796</v>
      </c>
      <c r="C32" s="953"/>
      <c r="D32" s="954"/>
      <c r="E32" s="954"/>
      <c r="F32" s="954"/>
      <c r="G32" s="954"/>
      <c r="H32" s="364"/>
      <c r="I32" s="365"/>
      <c r="J32" s="365"/>
    </row>
    <row r="33" spans="1:10">
      <c r="A33" s="226"/>
      <c r="B33" s="974" t="s">
        <v>1121</v>
      </c>
      <c r="C33" s="971"/>
      <c r="D33" s="971"/>
      <c r="E33" s="971"/>
      <c r="F33" s="971"/>
      <c r="G33" s="972"/>
      <c r="H33" s="73" t="s">
        <v>260</v>
      </c>
      <c r="I33" s="365"/>
      <c r="J33" s="365"/>
    </row>
    <row r="34" spans="1:10">
      <c r="A34" s="226"/>
      <c r="B34" s="955" t="s">
        <v>261</v>
      </c>
      <c r="C34" s="956"/>
      <c r="D34" s="957"/>
      <c r="E34" s="957"/>
      <c r="F34" s="957"/>
      <c r="G34" s="957"/>
      <c r="H34" s="364" t="s">
        <v>262</v>
      </c>
      <c r="I34" s="365"/>
      <c r="J34" s="365"/>
    </row>
    <row r="35" spans="1:10">
      <c r="A35" s="226"/>
      <c r="B35" s="960" t="s">
        <v>848</v>
      </c>
      <c r="C35" s="961"/>
      <c r="D35" s="962"/>
      <c r="E35" s="962"/>
      <c r="F35" s="962"/>
      <c r="G35" s="962"/>
      <c r="H35" s="370" t="s">
        <v>263</v>
      </c>
      <c r="I35" s="363">
        <f>I16+I17+I20+I25+I31</f>
        <v>32</v>
      </c>
      <c r="J35" s="363">
        <f>J16+J17+J20+J25+J31</f>
        <v>0</v>
      </c>
    </row>
    <row r="36" spans="1:10">
      <c r="A36" s="226"/>
      <c r="B36" s="960" t="s">
        <v>264</v>
      </c>
      <c r="C36" s="961"/>
      <c r="D36" s="962"/>
      <c r="E36" s="962"/>
      <c r="F36" s="962"/>
      <c r="G36" s="962"/>
      <c r="H36" s="364"/>
      <c r="I36" s="366"/>
      <c r="J36" s="366"/>
    </row>
    <row r="37" spans="1:10" ht="26.25" customHeight="1">
      <c r="A37" s="226"/>
      <c r="B37" s="1018" t="s">
        <v>1113</v>
      </c>
      <c r="C37" s="1019"/>
      <c r="D37" s="1020"/>
      <c r="E37" s="1020"/>
      <c r="F37" s="1020"/>
      <c r="G37" s="1020"/>
      <c r="H37" s="371" t="s">
        <v>522</v>
      </c>
      <c r="I37" s="103"/>
      <c r="J37" s="103"/>
    </row>
    <row r="38" spans="1:10">
      <c r="A38" s="226"/>
      <c r="B38" s="967" t="s">
        <v>523</v>
      </c>
      <c r="C38" s="968"/>
      <c r="D38" s="969"/>
      <c r="E38" s="969"/>
      <c r="F38" s="969"/>
      <c r="G38" s="969"/>
      <c r="H38" s="372" t="s">
        <v>524</v>
      </c>
      <c r="I38" s="365"/>
      <c r="J38" s="365"/>
    </row>
    <row r="39" spans="1:10" ht="14.25" customHeight="1">
      <c r="A39" s="226"/>
      <c r="B39" s="1021" t="s">
        <v>589</v>
      </c>
      <c r="C39" s="1022"/>
      <c r="D39" s="889"/>
      <c r="E39" s="889"/>
      <c r="F39" s="889"/>
      <c r="G39" s="889"/>
      <c r="H39" s="372" t="s">
        <v>590</v>
      </c>
      <c r="I39" s="365"/>
      <c r="J39" s="365"/>
    </row>
    <row r="40" spans="1:10" ht="14.25" customHeight="1">
      <c r="A40" s="226"/>
      <c r="B40" s="952" t="s">
        <v>796</v>
      </c>
      <c r="C40" s="953"/>
      <c r="D40" s="954"/>
      <c r="E40" s="954"/>
      <c r="F40" s="954"/>
      <c r="G40" s="954"/>
      <c r="H40" s="364"/>
      <c r="I40" s="365"/>
      <c r="J40" s="365"/>
    </row>
    <row r="41" spans="1:10" ht="14.25" customHeight="1">
      <c r="A41" s="226"/>
      <c r="B41" s="974" t="s">
        <v>799</v>
      </c>
      <c r="C41" s="971"/>
      <c r="D41" s="971"/>
      <c r="E41" s="971"/>
      <c r="F41" s="971"/>
      <c r="G41" s="972"/>
      <c r="H41" s="73" t="s">
        <v>299</v>
      </c>
      <c r="I41" s="365"/>
      <c r="J41" s="365"/>
    </row>
    <row r="42" spans="1:10">
      <c r="A42" s="226"/>
      <c r="B42" s="970" t="s">
        <v>931</v>
      </c>
      <c r="C42" s="971"/>
      <c r="D42" s="971"/>
      <c r="E42" s="971"/>
      <c r="F42" s="971"/>
      <c r="G42" s="972"/>
      <c r="H42" s="371" t="s">
        <v>932</v>
      </c>
      <c r="I42" s="365"/>
      <c r="J42" s="365"/>
    </row>
    <row r="43" spans="1:10">
      <c r="A43" s="226"/>
      <c r="B43" s="960" t="s">
        <v>191</v>
      </c>
      <c r="C43" s="961"/>
      <c r="D43" s="962"/>
      <c r="E43" s="962"/>
      <c r="F43" s="962"/>
      <c r="G43" s="962"/>
      <c r="H43" s="362" t="s">
        <v>933</v>
      </c>
      <c r="I43" s="363">
        <f>I37+I39</f>
        <v>0</v>
      </c>
      <c r="J43" s="363">
        <f>J37+J39</f>
        <v>0</v>
      </c>
    </row>
    <row r="44" spans="1:10">
      <c r="A44" s="226"/>
      <c r="B44" s="963" t="s">
        <v>934</v>
      </c>
      <c r="C44" s="964"/>
      <c r="D44" s="965"/>
      <c r="E44" s="965"/>
      <c r="F44" s="965"/>
      <c r="G44" s="965"/>
      <c r="H44" s="373" t="s">
        <v>935</v>
      </c>
      <c r="I44" s="363">
        <f>IF(I77+I88&gt;I35+I43,I77+I88-I35-I43,0)</f>
        <v>0</v>
      </c>
      <c r="J44" s="363">
        <f>IF(J77+J88&gt;J35+J43,J77+J88-J35-J43,0)</f>
        <v>0</v>
      </c>
    </row>
    <row r="45" spans="1:10">
      <c r="A45" s="226"/>
      <c r="B45" s="973" t="s">
        <v>936</v>
      </c>
      <c r="C45" s="961"/>
      <c r="D45" s="962"/>
      <c r="E45" s="962"/>
      <c r="F45" s="962"/>
      <c r="G45" s="962"/>
      <c r="H45" s="373" t="s">
        <v>937</v>
      </c>
      <c r="I45" s="374"/>
      <c r="J45" s="374"/>
    </row>
    <row r="46" spans="1:10">
      <c r="A46" s="226"/>
      <c r="B46" s="992" t="s">
        <v>938</v>
      </c>
      <c r="C46" s="993"/>
      <c r="D46" s="994"/>
      <c r="E46" s="994"/>
      <c r="F46" s="994"/>
      <c r="G46" s="994"/>
      <c r="H46" s="364" t="s">
        <v>939</v>
      </c>
      <c r="I46" s="365"/>
      <c r="J46" s="365"/>
    </row>
    <row r="47" spans="1:10">
      <c r="A47" s="226"/>
      <c r="B47" s="973" t="s">
        <v>22</v>
      </c>
      <c r="C47" s="961"/>
      <c r="D47" s="962"/>
      <c r="E47" s="962"/>
      <c r="F47" s="962"/>
      <c r="G47" s="962"/>
      <c r="H47" s="373" t="s">
        <v>23</v>
      </c>
      <c r="I47" s="363">
        <f>I35+I43+I45</f>
        <v>32</v>
      </c>
      <c r="J47" s="363">
        <f>J35+J43+J45</f>
        <v>0</v>
      </c>
    </row>
    <row r="48" spans="1:10">
      <c r="A48" s="226"/>
      <c r="B48" s="973" t="s">
        <v>24</v>
      </c>
      <c r="C48" s="961"/>
      <c r="D48" s="962"/>
      <c r="E48" s="962"/>
      <c r="F48" s="962"/>
      <c r="G48" s="962"/>
      <c r="H48" s="373" t="s">
        <v>25</v>
      </c>
      <c r="I48" s="363">
        <f>IF(I92&gt;I47,I92-I47,0)</f>
        <v>0</v>
      </c>
      <c r="J48" s="363">
        <f>IF(J92&gt;J47,J92-J47,0)</f>
        <v>0</v>
      </c>
    </row>
    <row r="49" spans="1:10">
      <c r="A49" s="226"/>
      <c r="B49" s="973" t="s">
        <v>26</v>
      </c>
      <c r="C49" s="961"/>
      <c r="D49" s="962"/>
      <c r="E49" s="962"/>
      <c r="F49" s="962"/>
      <c r="G49" s="962"/>
      <c r="H49" s="373" t="s">
        <v>27</v>
      </c>
      <c r="I49" s="374"/>
      <c r="J49" s="374"/>
    </row>
    <row r="50" spans="1:10" ht="14.25" customHeight="1">
      <c r="A50" s="226"/>
      <c r="B50" s="973" t="s">
        <v>28</v>
      </c>
      <c r="C50" s="1014"/>
      <c r="D50" s="1015"/>
      <c r="E50" s="1015"/>
      <c r="F50" s="1015"/>
      <c r="G50" s="1015"/>
      <c r="H50" s="362" t="s">
        <v>29</v>
      </c>
      <c r="I50" s="374"/>
      <c r="J50" s="374"/>
    </row>
    <row r="51" spans="1:10" ht="14.25" customHeight="1">
      <c r="A51" s="226"/>
      <c r="B51" s="973" t="s">
        <v>30</v>
      </c>
      <c r="C51" s="961"/>
      <c r="D51" s="962"/>
      <c r="E51" s="962"/>
      <c r="F51" s="962"/>
      <c r="G51" s="962"/>
      <c r="H51" s="373" t="s">
        <v>31</v>
      </c>
      <c r="I51" s="374">
        <f>I48-I49</f>
        <v>0</v>
      </c>
      <c r="J51" s="374">
        <f>J48-J49</f>
        <v>0</v>
      </c>
    </row>
    <row r="52" spans="1:10" ht="14.25" customHeight="1" thickBot="1">
      <c r="A52" s="226"/>
      <c r="B52" s="989" t="s">
        <v>32</v>
      </c>
      <c r="C52" s="1016"/>
      <c r="D52" s="1017"/>
      <c r="E52" s="1017"/>
      <c r="F52" s="1017"/>
      <c r="G52" s="1017"/>
      <c r="H52" s="375" t="s">
        <v>33</v>
      </c>
      <c r="I52" s="376">
        <f>I47+I49+I50+I51</f>
        <v>32</v>
      </c>
      <c r="J52" s="376">
        <f>J47+J49+J50+J51</f>
        <v>0</v>
      </c>
    </row>
    <row r="53" spans="1:10" ht="14.25" customHeight="1">
      <c r="A53" s="226"/>
      <c r="B53" s="236"/>
      <c r="C53" s="230"/>
      <c r="D53" s="230"/>
      <c r="E53" s="230"/>
      <c r="F53" s="230"/>
      <c r="G53" s="230"/>
      <c r="H53" s="377"/>
      <c r="I53" s="378"/>
      <c r="J53" s="378"/>
    </row>
    <row r="54" spans="1:10" ht="14.25" customHeight="1">
      <c r="A54" s="226"/>
      <c r="B54" s="236"/>
      <c r="C54" s="230"/>
      <c r="D54" s="230"/>
      <c r="E54" s="230"/>
      <c r="F54" s="230"/>
      <c r="G54" s="230"/>
      <c r="H54" s="377"/>
      <c r="I54" s="378"/>
      <c r="J54" s="378"/>
    </row>
    <row r="55" spans="1:10" ht="14.25" customHeight="1" thickBot="1">
      <c r="A55" s="226"/>
      <c r="B55" s="236"/>
      <c r="C55" s="230"/>
      <c r="D55" s="230"/>
      <c r="E55" s="230"/>
      <c r="F55" s="230"/>
      <c r="G55" s="230"/>
      <c r="H55" s="377"/>
      <c r="I55" s="378"/>
      <c r="J55" s="378"/>
    </row>
    <row r="56" spans="1:10" s="571" customFormat="1" ht="14.25" customHeight="1">
      <c r="A56" s="578"/>
      <c r="B56" s="1026" t="s">
        <v>924</v>
      </c>
      <c r="C56" s="1027"/>
      <c r="D56" s="1028"/>
      <c r="E56" s="1028"/>
      <c r="F56" s="1028"/>
      <c r="G56" s="1028"/>
      <c r="H56" s="1032" t="s">
        <v>615</v>
      </c>
      <c r="I56" s="1034" t="s">
        <v>950</v>
      </c>
      <c r="J56" s="1035"/>
    </row>
    <row r="57" spans="1:10" s="571" customFormat="1" ht="21" customHeight="1">
      <c r="A57" s="578"/>
      <c r="B57" s="1029"/>
      <c r="C57" s="1030"/>
      <c r="D57" s="1031"/>
      <c r="E57" s="1031"/>
      <c r="F57" s="1031"/>
      <c r="G57" s="1031"/>
      <c r="H57" s="1033"/>
      <c r="I57" s="579" t="s">
        <v>592</v>
      </c>
      <c r="J57" s="580" t="s">
        <v>593</v>
      </c>
    </row>
    <row r="58" spans="1:10" s="571" customFormat="1" ht="11.25" customHeight="1">
      <c r="A58" s="578"/>
      <c r="B58" s="1029" t="s">
        <v>594</v>
      </c>
      <c r="C58" s="1030"/>
      <c r="D58" s="1031"/>
      <c r="E58" s="1031"/>
      <c r="F58" s="1031"/>
      <c r="G58" s="1031"/>
      <c r="H58" s="429" t="s">
        <v>595</v>
      </c>
      <c r="I58" s="427">
        <v>1</v>
      </c>
      <c r="J58" s="475">
        <v>2</v>
      </c>
    </row>
    <row r="59" spans="1:10" ht="14.25" customHeight="1">
      <c r="A59" s="226"/>
      <c r="B59" s="960" t="s">
        <v>381</v>
      </c>
      <c r="C59" s="961"/>
      <c r="D59" s="962"/>
      <c r="E59" s="962"/>
      <c r="F59" s="962"/>
      <c r="G59" s="962"/>
      <c r="H59" s="362"/>
      <c r="I59" s="363"/>
      <c r="J59" s="363"/>
    </row>
    <row r="60" spans="1:10" ht="14.25" customHeight="1">
      <c r="A60" s="226"/>
      <c r="B60" s="960" t="s">
        <v>765</v>
      </c>
      <c r="C60" s="961"/>
      <c r="D60" s="962"/>
      <c r="E60" s="962"/>
      <c r="F60" s="962"/>
      <c r="G60" s="962"/>
      <c r="H60" s="362"/>
      <c r="I60" s="363"/>
      <c r="J60" s="363"/>
    </row>
    <row r="61" spans="1:10" ht="14.25" customHeight="1">
      <c r="A61" s="226"/>
      <c r="B61" s="1008" t="s">
        <v>766</v>
      </c>
      <c r="C61" s="1009"/>
      <c r="D61" s="842"/>
      <c r="E61" s="842"/>
      <c r="F61" s="842"/>
      <c r="G61" s="842"/>
      <c r="H61" s="372" t="s">
        <v>767</v>
      </c>
      <c r="I61" s="366">
        <f>SUM(I62:I64)</f>
        <v>0</v>
      </c>
      <c r="J61" s="366">
        <f>SUM(J62:J64)</f>
        <v>0</v>
      </c>
    </row>
    <row r="62" spans="1:10" ht="14.25" customHeight="1">
      <c r="A62" s="226"/>
      <c r="B62" s="1007" t="s">
        <v>768</v>
      </c>
      <c r="C62" s="959"/>
      <c r="D62" s="846"/>
      <c r="E62" s="846"/>
      <c r="F62" s="846"/>
      <c r="G62" s="846"/>
      <c r="H62" s="380" t="s">
        <v>769</v>
      </c>
      <c r="I62" s="365"/>
      <c r="J62" s="365"/>
    </row>
    <row r="63" spans="1:10" ht="14.25" customHeight="1">
      <c r="A63" s="226"/>
      <c r="B63" s="955" t="s">
        <v>770</v>
      </c>
      <c r="C63" s="956"/>
      <c r="D63" s="957"/>
      <c r="E63" s="957"/>
      <c r="F63" s="957"/>
      <c r="G63" s="957"/>
      <c r="H63" s="364" t="s">
        <v>195</v>
      </c>
      <c r="I63" s="365"/>
      <c r="J63" s="365"/>
    </row>
    <row r="64" spans="1:10" ht="14.25" customHeight="1">
      <c r="A64" s="226"/>
      <c r="B64" s="955" t="s">
        <v>771</v>
      </c>
      <c r="C64" s="956"/>
      <c r="D64" s="957"/>
      <c r="E64" s="957"/>
      <c r="F64" s="957"/>
      <c r="G64" s="957"/>
      <c r="H64" s="364" t="s">
        <v>772</v>
      </c>
      <c r="I64" s="365"/>
      <c r="J64" s="365"/>
    </row>
    <row r="65" spans="1:10" ht="14.25" customHeight="1">
      <c r="A65" s="226"/>
      <c r="B65" s="952" t="s">
        <v>796</v>
      </c>
      <c r="C65" s="953"/>
      <c r="D65" s="954"/>
      <c r="E65" s="954"/>
      <c r="F65" s="954"/>
      <c r="G65" s="954"/>
      <c r="H65" s="364"/>
      <c r="I65" s="365"/>
      <c r="J65" s="365"/>
    </row>
    <row r="66" spans="1:10" ht="14.25" customHeight="1">
      <c r="A66" s="226"/>
      <c r="B66" s="974" t="s">
        <v>800</v>
      </c>
      <c r="C66" s="971"/>
      <c r="D66" s="971"/>
      <c r="E66" s="971"/>
      <c r="F66" s="971"/>
      <c r="G66" s="972"/>
      <c r="H66" s="73" t="s">
        <v>773</v>
      </c>
      <c r="I66" s="365"/>
      <c r="J66" s="365"/>
    </row>
    <row r="67" spans="1:10">
      <c r="A67" s="226"/>
      <c r="B67" s="955" t="s">
        <v>459</v>
      </c>
      <c r="C67" s="956"/>
      <c r="D67" s="957"/>
      <c r="E67" s="957"/>
      <c r="F67" s="957"/>
      <c r="G67" s="957"/>
      <c r="H67" s="364" t="s">
        <v>460</v>
      </c>
      <c r="I67" s="365"/>
      <c r="J67" s="365"/>
    </row>
    <row r="68" spans="1:10">
      <c r="A68" s="226"/>
      <c r="B68" s="955" t="s">
        <v>801</v>
      </c>
      <c r="C68" s="956"/>
      <c r="D68" s="957"/>
      <c r="E68" s="957"/>
      <c r="F68" s="957"/>
      <c r="G68" s="957"/>
      <c r="H68" s="73" t="s">
        <v>802</v>
      </c>
      <c r="I68" s="365"/>
      <c r="J68" s="365"/>
    </row>
    <row r="69" spans="1:10">
      <c r="A69" s="226"/>
      <c r="B69" s="1010" t="s">
        <v>453</v>
      </c>
      <c r="C69" s="1011"/>
      <c r="D69" s="1012"/>
      <c r="E69" s="1012"/>
      <c r="F69" s="1012"/>
      <c r="G69" s="1012"/>
      <c r="H69" s="372" t="s">
        <v>454</v>
      </c>
      <c r="I69" s="365"/>
      <c r="J69" s="365"/>
    </row>
    <row r="70" spans="1:10">
      <c r="A70" s="226"/>
      <c r="B70" s="955" t="s">
        <v>455</v>
      </c>
      <c r="C70" s="956"/>
      <c r="D70" s="957"/>
      <c r="E70" s="957"/>
      <c r="F70" s="957"/>
      <c r="G70" s="957"/>
      <c r="H70" s="364" t="s">
        <v>456</v>
      </c>
      <c r="I70" s="365"/>
      <c r="J70" s="365"/>
    </row>
    <row r="71" spans="1:10">
      <c r="A71" s="226"/>
      <c r="B71" s="955" t="s">
        <v>457</v>
      </c>
      <c r="C71" s="956"/>
      <c r="D71" s="957"/>
      <c r="E71" s="957"/>
      <c r="F71" s="957"/>
      <c r="G71" s="957"/>
      <c r="H71" s="364" t="s">
        <v>458</v>
      </c>
      <c r="I71" s="369"/>
      <c r="J71" s="369"/>
    </row>
    <row r="72" spans="1:10" ht="14.25" customHeight="1">
      <c r="A72" s="226"/>
      <c r="B72" s="952" t="s">
        <v>796</v>
      </c>
      <c r="C72" s="953"/>
      <c r="D72" s="954"/>
      <c r="E72" s="954"/>
      <c r="F72" s="954"/>
      <c r="G72" s="954"/>
      <c r="H72" s="364"/>
      <c r="I72" s="365"/>
      <c r="J72" s="365"/>
    </row>
    <row r="73" spans="1:10" ht="14.25" customHeight="1">
      <c r="A73" s="226"/>
      <c r="B73" s="974" t="s">
        <v>803</v>
      </c>
      <c r="C73" s="971"/>
      <c r="D73" s="971"/>
      <c r="E73" s="971"/>
      <c r="F73" s="971"/>
      <c r="G73" s="972"/>
      <c r="H73" s="73" t="s">
        <v>726</v>
      </c>
      <c r="I73" s="365"/>
      <c r="J73" s="365"/>
    </row>
    <row r="74" spans="1:10">
      <c r="A74" s="226"/>
      <c r="B74" s="955" t="s">
        <v>727</v>
      </c>
      <c r="C74" s="956"/>
      <c r="D74" s="957"/>
      <c r="E74" s="957"/>
      <c r="F74" s="957"/>
      <c r="G74" s="957"/>
      <c r="H74" s="364" t="s">
        <v>728</v>
      </c>
      <c r="I74" s="369"/>
      <c r="J74" s="369"/>
    </row>
    <row r="75" spans="1:10">
      <c r="A75" s="226"/>
      <c r="B75" s="958" t="s">
        <v>1180</v>
      </c>
      <c r="C75" s="959"/>
      <c r="D75" s="846"/>
      <c r="E75" s="846"/>
      <c r="F75" s="846"/>
      <c r="G75" s="846"/>
      <c r="H75" s="364" t="s">
        <v>1181</v>
      </c>
      <c r="I75" s="365"/>
      <c r="J75" s="365"/>
    </row>
    <row r="76" spans="1:10">
      <c r="A76" s="226"/>
      <c r="B76" s="958" t="s">
        <v>412</v>
      </c>
      <c r="C76" s="959"/>
      <c r="D76" s="846"/>
      <c r="E76" s="846"/>
      <c r="F76" s="846"/>
      <c r="G76" s="846"/>
      <c r="H76" s="364" t="s">
        <v>413</v>
      </c>
      <c r="I76" s="365"/>
      <c r="J76" s="365"/>
    </row>
    <row r="77" spans="1:10">
      <c r="A77" s="226"/>
      <c r="B77" s="960" t="s">
        <v>848</v>
      </c>
      <c r="C77" s="961"/>
      <c r="D77" s="962"/>
      <c r="E77" s="962"/>
      <c r="F77" s="962"/>
      <c r="G77" s="962"/>
      <c r="H77" s="362" t="s">
        <v>291</v>
      </c>
      <c r="I77" s="363">
        <f>I61+I69+I70+I71</f>
        <v>0</v>
      </c>
      <c r="J77" s="363">
        <f>J61+J69+J70+J71</f>
        <v>0</v>
      </c>
    </row>
    <row r="78" spans="1:10">
      <c r="A78" s="226"/>
      <c r="B78" s="960" t="s">
        <v>482</v>
      </c>
      <c r="C78" s="961"/>
      <c r="D78" s="962"/>
      <c r="E78" s="962"/>
      <c r="F78" s="962"/>
      <c r="G78" s="962"/>
      <c r="H78" s="364"/>
      <c r="I78" s="379"/>
      <c r="J78" s="379"/>
    </row>
    <row r="79" spans="1:10">
      <c r="A79" s="226"/>
      <c r="B79" s="999" t="s">
        <v>908</v>
      </c>
      <c r="C79" s="968"/>
      <c r="D79" s="969"/>
      <c r="E79" s="969"/>
      <c r="F79" s="969"/>
      <c r="G79" s="969"/>
      <c r="H79" s="364" t="s">
        <v>909</v>
      </c>
      <c r="I79" s="365"/>
      <c r="J79" s="365"/>
    </row>
    <row r="80" spans="1:10">
      <c r="A80" s="226"/>
      <c r="B80" s="967" t="s">
        <v>1114</v>
      </c>
      <c r="C80" s="968"/>
      <c r="D80" s="969"/>
      <c r="E80" s="969"/>
      <c r="F80" s="969"/>
      <c r="G80" s="969"/>
      <c r="H80" s="372" t="s">
        <v>910</v>
      </c>
      <c r="I80" s="365"/>
      <c r="J80" s="365"/>
    </row>
    <row r="81" spans="1:10">
      <c r="A81" s="226"/>
      <c r="B81" s="952" t="s">
        <v>792</v>
      </c>
      <c r="C81" s="953"/>
      <c r="D81" s="954"/>
      <c r="E81" s="954"/>
      <c r="F81" s="954"/>
      <c r="G81" s="954"/>
      <c r="H81" s="364" t="s">
        <v>911</v>
      </c>
      <c r="I81" s="365"/>
      <c r="J81" s="365"/>
    </row>
    <row r="82" spans="1:10">
      <c r="A82" s="226"/>
      <c r="B82" s="1004" t="s">
        <v>912</v>
      </c>
      <c r="C82" s="1005"/>
      <c r="D82" s="1006"/>
      <c r="E82" s="1006"/>
      <c r="F82" s="1006"/>
      <c r="G82" s="1006"/>
      <c r="H82" s="371" t="s">
        <v>913</v>
      </c>
      <c r="I82" s="103"/>
      <c r="J82" s="103"/>
    </row>
    <row r="83" spans="1:10">
      <c r="A83" s="226"/>
      <c r="B83" s="967" t="s">
        <v>644</v>
      </c>
      <c r="C83" s="968"/>
      <c r="D83" s="969"/>
      <c r="E83" s="969"/>
      <c r="F83" s="969"/>
      <c r="G83" s="969"/>
      <c r="H83" s="372" t="s">
        <v>300</v>
      </c>
      <c r="I83" s="365"/>
      <c r="J83" s="365"/>
    </row>
    <row r="84" spans="1:10" ht="14.25" customHeight="1">
      <c r="A84" s="226"/>
      <c r="B84" s="952" t="s">
        <v>796</v>
      </c>
      <c r="C84" s="953"/>
      <c r="D84" s="954"/>
      <c r="E84" s="954"/>
      <c r="F84" s="954"/>
      <c r="G84" s="954"/>
      <c r="H84" s="372"/>
      <c r="I84" s="365"/>
      <c r="J84" s="365"/>
    </row>
    <row r="85" spans="1:10" ht="14.25" customHeight="1">
      <c r="A85" s="226"/>
      <c r="B85" s="974" t="s">
        <v>804</v>
      </c>
      <c r="C85" s="971"/>
      <c r="D85" s="971"/>
      <c r="E85" s="971"/>
      <c r="F85" s="971"/>
      <c r="G85" s="972"/>
      <c r="H85" s="372">
        <v>16310</v>
      </c>
      <c r="I85" s="365"/>
      <c r="J85" s="365"/>
    </row>
    <row r="86" spans="1:10">
      <c r="A86" s="226"/>
      <c r="B86" s="955" t="s">
        <v>1106</v>
      </c>
      <c r="C86" s="956"/>
      <c r="D86" s="957"/>
      <c r="E86" s="957"/>
      <c r="F86" s="957"/>
      <c r="G86" s="957"/>
      <c r="H86" s="364" t="s">
        <v>1107</v>
      </c>
      <c r="I86" s="365"/>
      <c r="J86" s="365"/>
    </row>
    <row r="87" spans="1:10">
      <c r="A87" s="226"/>
      <c r="B87" s="970" t="s">
        <v>603</v>
      </c>
      <c r="C87" s="971"/>
      <c r="D87" s="971"/>
      <c r="E87" s="971"/>
      <c r="F87" s="971"/>
      <c r="G87" s="972"/>
      <c r="H87" s="371" t="s">
        <v>604</v>
      </c>
      <c r="I87" s="365"/>
      <c r="J87" s="365"/>
    </row>
    <row r="88" spans="1:10">
      <c r="A88" s="226"/>
      <c r="B88" s="960" t="s">
        <v>605</v>
      </c>
      <c r="C88" s="961"/>
      <c r="D88" s="962"/>
      <c r="E88" s="962"/>
      <c r="F88" s="962"/>
      <c r="G88" s="962"/>
      <c r="H88" s="362" t="s">
        <v>606</v>
      </c>
      <c r="I88" s="363">
        <f>I79+I81+I83</f>
        <v>0</v>
      </c>
      <c r="J88" s="363">
        <f>J79+J81+J83</f>
        <v>0</v>
      </c>
    </row>
    <row r="89" spans="1:10">
      <c r="A89" s="226"/>
      <c r="B89" s="963" t="s">
        <v>607</v>
      </c>
      <c r="C89" s="964"/>
      <c r="D89" s="965"/>
      <c r="E89" s="965"/>
      <c r="F89" s="965"/>
      <c r="G89" s="965"/>
      <c r="H89" s="373" t="s">
        <v>608</v>
      </c>
      <c r="I89" s="363"/>
      <c r="J89" s="363">
        <f>IF(J77+J88&lt;J35+J43,J35+J43-J43-J77,0)</f>
        <v>0</v>
      </c>
    </row>
    <row r="90" spans="1:10">
      <c r="A90" s="226"/>
      <c r="B90" s="973" t="s">
        <v>609</v>
      </c>
      <c r="C90" s="961"/>
      <c r="D90" s="962"/>
      <c r="E90" s="962"/>
      <c r="F90" s="962"/>
      <c r="G90" s="962"/>
      <c r="H90" s="373" t="s">
        <v>610</v>
      </c>
      <c r="I90" s="374"/>
      <c r="J90" s="374"/>
    </row>
    <row r="91" spans="1:10" ht="12.75" customHeight="1">
      <c r="A91" s="226"/>
      <c r="B91" s="992" t="s">
        <v>1115</v>
      </c>
      <c r="C91" s="993"/>
      <c r="D91" s="994"/>
      <c r="E91" s="994"/>
      <c r="F91" s="994"/>
      <c r="G91" s="994"/>
      <c r="H91" s="364" t="s">
        <v>611</v>
      </c>
      <c r="I91" s="365">
        <v>0</v>
      </c>
      <c r="J91" s="365"/>
    </row>
    <row r="92" spans="1:10">
      <c r="A92" s="226"/>
      <c r="B92" s="973" t="s">
        <v>474</v>
      </c>
      <c r="C92" s="961"/>
      <c r="D92" s="962"/>
      <c r="E92" s="962"/>
      <c r="F92" s="962"/>
      <c r="G92" s="962"/>
      <c r="H92" s="373" t="s">
        <v>475</v>
      </c>
      <c r="I92" s="363">
        <f>I77+I88+I90</f>
        <v>0</v>
      </c>
      <c r="J92" s="363">
        <f>J77+J88+J90</f>
        <v>0</v>
      </c>
    </row>
    <row r="93" spans="1:10">
      <c r="A93" s="226"/>
      <c r="B93" s="973" t="s">
        <v>476</v>
      </c>
      <c r="C93" s="961"/>
      <c r="D93" s="962"/>
      <c r="E93" s="962"/>
      <c r="F93" s="962"/>
      <c r="G93" s="962"/>
      <c r="H93" s="373" t="s">
        <v>477</v>
      </c>
      <c r="I93" s="363"/>
      <c r="J93" s="363">
        <f>IF(J92&lt;J47,J47-J92,0)</f>
        <v>0</v>
      </c>
    </row>
    <row r="94" spans="1:10">
      <c r="A94" s="226"/>
      <c r="B94" s="973" t="s">
        <v>478</v>
      </c>
      <c r="C94" s="961"/>
      <c r="D94" s="962"/>
      <c r="E94" s="962"/>
      <c r="F94" s="962"/>
      <c r="G94" s="962"/>
      <c r="H94" s="373" t="s">
        <v>479</v>
      </c>
      <c r="I94" s="374">
        <v>32</v>
      </c>
      <c r="J94" s="374">
        <f>IF(J93&gt;0,J93+J49+J50,0)</f>
        <v>0</v>
      </c>
    </row>
    <row r="95" spans="1:10" ht="15" thickBot="1">
      <c r="A95" s="226"/>
      <c r="B95" s="989" t="s">
        <v>976</v>
      </c>
      <c r="C95" s="990"/>
      <c r="D95" s="991"/>
      <c r="E95" s="991"/>
      <c r="F95" s="991"/>
      <c r="G95" s="991"/>
      <c r="H95" s="381" t="s">
        <v>480</v>
      </c>
      <c r="I95" s="376">
        <v>32</v>
      </c>
      <c r="J95" s="376">
        <f>SUM(J92,J94)</f>
        <v>0</v>
      </c>
    </row>
    <row r="96" spans="1:10" ht="9.75" customHeight="1">
      <c r="A96" s="226"/>
      <c r="B96" s="230"/>
      <c r="C96" s="230"/>
      <c r="D96" s="230"/>
      <c r="E96" s="230"/>
      <c r="F96" s="230"/>
      <c r="G96" s="231"/>
      <c r="H96" s="232"/>
      <c r="I96" s="233"/>
      <c r="J96" s="233"/>
    </row>
    <row r="97" spans="1:13" s="237" customFormat="1" ht="14.25" customHeight="1">
      <c r="A97" s="234"/>
      <c r="B97" s="966" t="s">
        <v>41</v>
      </c>
      <c r="C97" s="966"/>
      <c r="D97" s="966"/>
      <c r="E97" s="966"/>
      <c r="F97" s="966"/>
      <c r="G97" s="966"/>
      <c r="H97" s="966"/>
      <c r="I97" s="966"/>
      <c r="J97" s="966"/>
    </row>
    <row r="98" spans="1:13" s="237" customFormat="1" ht="15" thickBot="1">
      <c r="A98" s="234"/>
      <c r="B98" s="1000" t="s">
        <v>1097</v>
      </c>
      <c r="C98" s="1000"/>
      <c r="D98" s="1000"/>
      <c r="E98" s="1000"/>
      <c r="F98" s="1000"/>
      <c r="H98" s="235"/>
      <c r="I98" s="235"/>
      <c r="J98" s="184" t="s">
        <v>751</v>
      </c>
    </row>
    <row r="99" spans="1:13" s="237" customFormat="1" ht="21.75" customHeight="1">
      <c r="A99" s="234"/>
      <c r="B99" s="1001" t="s">
        <v>587</v>
      </c>
      <c r="C99" s="1002"/>
      <c r="D99" s="1002"/>
      <c r="E99" s="1002"/>
      <c r="F99" s="1002"/>
      <c r="G99" s="1003"/>
      <c r="H99" s="576" t="s">
        <v>615</v>
      </c>
      <c r="I99" s="987" t="s">
        <v>48</v>
      </c>
      <c r="J99" s="988"/>
    </row>
    <row r="100" spans="1:13" s="237" customFormat="1" ht="9.75" customHeight="1">
      <c r="A100" s="234"/>
      <c r="B100" s="975" t="s">
        <v>594</v>
      </c>
      <c r="C100" s="976"/>
      <c r="D100" s="976"/>
      <c r="E100" s="976"/>
      <c r="F100" s="976"/>
      <c r="G100" s="977"/>
      <c r="H100" s="340" t="s">
        <v>595</v>
      </c>
      <c r="I100" s="985">
        <v>1</v>
      </c>
      <c r="J100" s="986"/>
    </row>
    <row r="101" spans="1:13" s="237" customFormat="1" ht="14.25" customHeight="1">
      <c r="A101" s="234"/>
      <c r="B101" s="939" t="s">
        <v>532</v>
      </c>
      <c r="C101" s="940"/>
      <c r="D101" s="940"/>
      <c r="E101" s="940"/>
      <c r="F101" s="940"/>
      <c r="G101" s="941"/>
      <c r="H101" s="220" t="s">
        <v>985</v>
      </c>
      <c r="I101" s="978">
        <f>$I$61</f>
        <v>0</v>
      </c>
      <c r="J101" s="979"/>
    </row>
    <row r="102" spans="1:13" s="237" customFormat="1" ht="14.25" customHeight="1">
      <c r="A102" s="234"/>
      <c r="B102" s="982" t="s">
        <v>1082</v>
      </c>
      <c r="C102" s="983"/>
      <c r="D102" s="983"/>
      <c r="E102" s="983"/>
      <c r="F102" s="983"/>
      <c r="G102" s="984"/>
      <c r="H102" s="220" t="s">
        <v>986</v>
      </c>
      <c r="I102" s="978"/>
      <c r="J102" s="979"/>
    </row>
    <row r="103" spans="1:13" s="237" customFormat="1" ht="14.25" customHeight="1">
      <c r="A103" s="234"/>
      <c r="B103" s="939" t="s">
        <v>547</v>
      </c>
      <c r="C103" s="940"/>
      <c r="D103" s="940"/>
      <c r="E103" s="940"/>
      <c r="F103" s="940"/>
      <c r="G103" s="941"/>
      <c r="H103" s="220" t="s">
        <v>987</v>
      </c>
      <c r="I103" s="978"/>
      <c r="J103" s="979"/>
    </row>
    <row r="104" spans="1:13" s="237" customFormat="1" ht="25.5" customHeight="1">
      <c r="A104" s="234"/>
      <c r="B104" s="939" t="s">
        <v>42</v>
      </c>
      <c r="C104" s="940"/>
      <c r="D104" s="940"/>
      <c r="E104" s="940"/>
      <c r="F104" s="940"/>
      <c r="G104" s="941"/>
      <c r="H104" s="220" t="s">
        <v>988</v>
      </c>
      <c r="I104" s="978"/>
      <c r="J104" s="979"/>
    </row>
    <row r="105" spans="1:13" s="237" customFormat="1" ht="14.25" customHeight="1">
      <c r="A105" s="234"/>
      <c r="B105" s="982" t="s">
        <v>1083</v>
      </c>
      <c r="C105" s="983"/>
      <c r="D105" s="983"/>
      <c r="E105" s="983"/>
      <c r="F105" s="983"/>
      <c r="G105" s="984"/>
      <c r="H105" s="220" t="s">
        <v>989</v>
      </c>
      <c r="I105" s="978"/>
      <c r="J105" s="979"/>
    </row>
    <row r="106" spans="1:13" s="237" customFormat="1" ht="14.25" customHeight="1">
      <c r="A106" s="234"/>
      <c r="B106" s="945" t="s">
        <v>966</v>
      </c>
      <c r="C106" s="946"/>
      <c r="D106" s="946"/>
      <c r="E106" s="946"/>
      <c r="F106" s="946"/>
      <c r="G106" s="947"/>
      <c r="H106" s="220" t="s">
        <v>990</v>
      </c>
      <c r="I106" s="978"/>
      <c r="J106" s="979"/>
    </row>
    <row r="107" spans="1:13" s="237" customFormat="1" ht="14.25" customHeight="1">
      <c r="A107" s="234"/>
      <c r="B107" s="939" t="s">
        <v>548</v>
      </c>
      <c r="C107" s="940"/>
      <c r="D107" s="940"/>
      <c r="E107" s="940"/>
      <c r="F107" s="940"/>
      <c r="G107" s="941"/>
      <c r="H107" s="220" t="s">
        <v>991</v>
      </c>
      <c r="I107" s="978"/>
      <c r="J107" s="979"/>
    </row>
    <row r="108" spans="1:13" s="237" customFormat="1" ht="14.25" customHeight="1" thickBot="1">
      <c r="A108" s="234"/>
      <c r="B108" s="995" t="s">
        <v>1084</v>
      </c>
      <c r="C108" s="996"/>
      <c r="D108" s="996"/>
      <c r="E108" s="996"/>
      <c r="F108" s="996"/>
      <c r="G108" s="997"/>
      <c r="H108" s="316" t="s">
        <v>992</v>
      </c>
      <c r="I108" s="581"/>
      <c r="J108" s="582"/>
    </row>
    <row r="109" spans="1:13" s="237" customFormat="1" ht="24.75" customHeight="1" thickBot="1">
      <c r="A109" s="234"/>
      <c r="B109" s="995" t="s">
        <v>43</v>
      </c>
      <c r="C109" s="996"/>
      <c r="D109" s="996"/>
      <c r="E109" s="996"/>
      <c r="F109" s="996"/>
      <c r="G109" s="997"/>
      <c r="H109" s="316" t="s">
        <v>44</v>
      </c>
      <c r="I109" s="980"/>
      <c r="J109" s="981"/>
    </row>
    <row r="110" spans="1:13" s="237" customFormat="1" ht="11.25" customHeight="1">
      <c r="A110" s="583" t="s">
        <v>112</v>
      </c>
      <c r="B110" s="583"/>
      <c r="C110" s="583"/>
      <c r="D110" s="583"/>
      <c r="E110" s="583"/>
      <c r="F110" s="583"/>
      <c r="G110" s="583"/>
      <c r="H110" s="583"/>
      <c r="I110" s="583"/>
      <c r="J110" s="583"/>
      <c r="K110" s="584"/>
      <c r="L110" s="584"/>
      <c r="M110" s="584"/>
    </row>
    <row r="111" spans="1:13" s="237" customFormat="1" ht="11.25" customHeight="1">
      <c r="A111" s="583" t="s">
        <v>45</v>
      </c>
      <c r="B111" s="583"/>
      <c r="C111" s="583"/>
      <c r="D111" s="583"/>
      <c r="E111" s="583"/>
      <c r="F111" s="583"/>
      <c r="G111" s="583"/>
      <c r="H111" s="583"/>
      <c r="I111" s="583"/>
      <c r="J111" s="583"/>
      <c r="K111" s="584"/>
      <c r="L111" s="584"/>
      <c r="M111" s="584"/>
    </row>
    <row r="112" spans="1:13" s="237" customFormat="1" ht="11.25" customHeight="1">
      <c r="A112" s="949" t="s">
        <v>46</v>
      </c>
      <c r="B112" s="949"/>
      <c r="C112" s="949"/>
      <c r="D112" s="949"/>
      <c r="E112" s="949"/>
      <c r="F112" s="949"/>
      <c r="G112" s="949"/>
      <c r="H112" s="949"/>
      <c r="I112" s="949"/>
      <c r="J112" s="949"/>
      <c r="K112" s="584"/>
      <c r="L112" s="584"/>
      <c r="M112" s="584"/>
    </row>
    <row r="113" spans="1:13" s="237" customFormat="1" ht="11.25" customHeight="1">
      <c r="A113" s="949" t="s">
        <v>47</v>
      </c>
      <c r="B113" s="949"/>
      <c r="C113" s="949"/>
      <c r="D113" s="949"/>
      <c r="E113" s="949"/>
      <c r="F113" s="949"/>
      <c r="G113" s="949"/>
      <c r="H113" s="583"/>
      <c r="I113" s="583"/>
      <c r="J113" s="583"/>
      <c r="K113" s="584"/>
      <c r="L113" s="584"/>
      <c r="M113" s="584"/>
    </row>
    <row r="114" spans="1:13" s="237" customFormat="1" ht="11.25" customHeight="1">
      <c r="A114" s="234"/>
      <c r="B114" s="585" t="s">
        <v>805</v>
      </c>
      <c r="C114" s="585"/>
      <c r="D114" s="585"/>
      <c r="E114" s="585"/>
      <c r="F114" s="585"/>
      <c r="G114" s="585"/>
      <c r="H114" s="235"/>
      <c r="I114" s="235"/>
      <c r="J114" s="235"/>
    </row>
    <row r="115" spans="1:13" s="237" customFormat="1" ht="11.25" customHeight="1">
      <c r="A115" s="234"/>
      <c r="B115" s="562"/>
      <c r="C115" s="562"/>
      <c r="D115" s="562"/>
      <c r="E115" s="562"/>
      <c r="F115" s="562"/>
      <c r="G115" s="562"/>
      <c r="H115" s="586"/>
      <c r="I115" s="235"/>
      <c r="J115" s="235"/>
    </row>
    <row r="116" spans="1:13" s="237" customFormat="1" ht="11.25" customHeight="1">
      <c r="A116" s="234"/>
      <c r="B116" s="562"/>
      <c r="C116" s="562"/>
      <c r="D116" s="562"/>
      <c r="E116" s="562"/>
      <c r="F116" s="562"/>
      <c r="G116" s="562"/>
      <c r="H116" s="586"/>
      <c r="I116" s="235"/>
      <c r="J116" s="235"/>
    </row>
    <row r="117" spans="1:13" s="237" customFormat="1" ht="11.25" customHeight="1">
      <c r="A117" s="234"/>
      <c r="B117" s="562"/>
      <c r="C117" s="562"/>
      <c r="D117" s="562"/>
      <c r="E117" s="562"/>
      <c r="F117" s="562"/>
      <c r="G117" s="562"/>
      <c r="H117" s="586"/>
      <c r="I117" s="235"/>
      <c r="J117" s="235"/>
    </row>
    <row r="118" spans="1:13" s="237" customFormat="1" ht="11.25" customHeight="1">
      <c r="A118" s="234"/>
      <c r="B118" s="562"/>
      <c r="C118" s="562"/>
      <c r="D118" s="562"/>
      <c r="E118" s="562"/>
      <c r="F118" s="562"/>
      <c r="G118" s="562"/>
      <c r="H118" s="586"/>
      <c r="I118" s="235"/>
      <c r="J118" s="235"/>
    </row>
    <row r="119" spans="1:13" s="237" customFormat="1" ht="11.25" customHeight="1">
      <c r="A119" s="234"/>
      <c r="B119" s="562"/>
      <c r="C119" s="562"/>
      <c r="D119" s="562"/>
      <c r="E119" s="562"/>
      <c r="F119" s="562"/>
      <c r="G119" s="562"/>
      <c r="H119" s="586"/>
      <c r="I119" s="235"/>
      <c r="J119" s="235"/>
    </row>
    <row r="120" spans="1:13" s="237" customFormat="1" ht="11.25" customHeight="1">
      <c r="A120" s="234"/>
      <c r="B120" s="235"/>
      <c r="C120" s="235"/>
      <c r="D120" s="235"/>
      <c r="E120" s="235"/>
      <c r="F120" s="235"/>
      <c r="G120" s="235"/>
      <c r="H120" s="235"/>
      <c r="I120" s="235"/>
      <c r="J120" s="235"/>
    </row>
    <row r="121" spans="1:13" s="237" customFormat="1">
      <c r="A121" s="234"/>
      <c r="B121" s="235"/>
      <c r="C121" s="111"/>
      <c r="D121" s="111"/>
      <c r="E121" s="111"/>
      <c r="F121" s="235"/>
      <c r="G121" s="235"/>
      <c r="H121" s="15" t="s">
        <v>1129</v>
      </c>
      <c r="I121" s="950" t="s">
        <v>1206</v>
      </c>
      <c r="J121" s="951"/>
    </row>
    <row r="122" spans="1:13" s="237" customFormat="1">
      <c r="A122" s="234"/>
      <c r="B122" s="235"/>
      <c r="C122" s="111"/>
      <c r="D122" s="111"/>
      <c r="E122" s="112"/>
      <c r="F122" s="235"/>
      <c r="G122" s="235"/>
      <c r="H122" s="3"/>
      <c r="I122" s="27"/>
      <c r="J122" s="4"/>
    </row>
    <row r="123" spans="1:13" s="237" customFormat="1">
      <c r="A123" s="234"/>
      <c r="B123" s="235"/>
      <c r="C123" s="113" t="s">
        <v>981</v>
      </c>
      <c r="D123" s="942" t="str">
        <f>баланс!$C$216</f>
        <v>ГЕОРГИ ГАЙДАРСКИ</v>
      </c>
      <c r="E123" s="943"/>
      <c r="F123" s="944"/>
      <c r="G123" s="341"/>
      <c r="H123" s="3"/>
      <c r="I123" s="922"/>
      <c r="J123" s="922"/>
    </row>
    <row r="124" spans="1:13" s="237" customFormat="1">
      <c r="A124" s="234"/>
      <c r="B124" s="235"/>
      <c r="C124" s="113" t="s">
        <v>21</v>
      </c>
      <c r="D124" s="942" t="str">
        <f>баланс!$C$217</f>
        <v>РИЛКА ПУМОВА</v>
      </c>
      <c r="E124" s="943"/>
      <c r="F124" s="944"/>
      <c r="G124" s="341"/>
      <c r="H124" s="3"/>
      <c r="I124" s="922"/>
      <c r="J124" s="922"/>
    </row>
    <row r="125" spans="1:13" s="237" customFormat="1">
      <c r="A125" s="234"/>
      <c r="B125" s="235"/>
      <c r="C125" s="111" t="s">
        <v>229</v>
      </c>
      <c r="D125" s="343" t="s">
        <v>437</v>
      </c>
      <c r="E125" s="343"/>
      <c r="F125" s="342"/>
      <c r="G125" s="235"/>
      <c r="H125" s="114"/>
      <c r="I125" s="920" t="s">
        <v>221</v>
      </c>
      <c r="J125" s="920"/>
    </row>
    <row r="126" spans="1:13" s="237" customFormat="1">
      <c r="A126" s="234"/>
      <c r="B126" s="235"/>
      <c r="C126" s="115" t="s">
        <v>222</v>
      </c>
      <c r="D126" s="942" t="str">
        <f>баланс!$C$219</f>
        <v>ГЕОРГИ ГАЙДАРСКИ</v>
      </c>
      <c r="E126" s="943"/>
      <c r="F126" s="944"/>
      <c r="G126" s="235"/>
      <c r="H126" s="89"/>
      <c r="I126" s="948" t="str">
        <f>баланс!$F$219</f>
        <v>064 848964</v>
      </c>
      <c r="J126" s="948"/>
    </row>
    <row r="127" spans="1:13" s="237" customFormat="1">
      <c r="A127" s="234"/>
      <c r="B127" s="235"/>
      <c r="C127" s="111"/>
      <c r="D127" s="343" t="s">
        <v>437</v>
      </c>
      <c r="E127" s="343"/>
      <c r="F127" s="342"/>
      <c r="G127" s="235"/>
    </row>
    <row r="128" spans="1:13" s="237" customFormat="1">
      <c r="A128" s="234"/>
      <c r="B128" s="235"/>
      <c r="C128" s="235"/>
      <c r="D128" s="235"/>
      <c r="E128" s="235"/>
      <c r="F128" s="235"/>
      <c r="G128" s="235"/>
      <c r="H128" s="235"/>
      <c r="I128" s="235"/>
      <c r="J128" s="235"/>
    </row>
    <row r="129" spans="1:10" s="237" customFormat="1">
      <c r="A129" s="234"/>
      <c r="B129" s="235"/>
      <c r="C129" s="235"/>
      <c r="D129" s="235"/>
      <c r="E129" s="235"/>
      <c r="F129" s="235"/>
      <c r="G129" s="235"/>
      <c r="H129" s="235"/>
      <c r="I129" s="235"/>
      <c r="J129" s="235"/>
    </row>
    <row r="130" spans="1:10" s="237" customFormat="1">
      <c r="A130" s="234"/>
      <c r="B130" s="235"/>
      <c r="C130" s="235"/>
      <c r="D130" s="235"/>
      <c r="E130" s="235"/>
      <c r="F130" s="235"/>
      <c r="G130" s="235"/>
      <c r="H130" s="235"/>
      <c r="I130" s="235"/>
      <c r="J130" s="235"/>
    </row>
    <row r="131" spans="1:10" s="237" customFormat="1">
      <c r="A131" s="234"/>
      <c r="B131" s="235"/>
      <c r="C131" s="235"/>
      <c r="D131" s="235"/>
      <c r="E131" s="235"/>
      <c r="F131" s="235"/>
      <c r="G131" s="235"/>
      <c r="H131" s="235"/>
      <c r="I131" s="235"/>
      <c r="J131" s="235"/>
    </row>
    <row r="132" spans="1:10" s="237" customFormat="1">
      <c r="A132" s="234"/>
      <c r="B132" s="235"/>
      <c r="C132" s="235"/>
      <c r="D132" s="235"/>
      <c r="E132" s="235"/>
      <c r="F132" s="235"/>
      <c r="G132" s="235"/>
      <c r="H132" s="235"/>
      <c r="I132" s="235"/>
      <c r="J132" s="235"/>
    </row>
    <row r="133" spans="1:10" s="237" customFormat="1">
      <c r="A133" s="234"/>
      <c r="B133" s="235"/>
      <c r="C133" s="235"/>
      <c r="D133" s="235"/>
      <c r="E133" s="235"/>
      <c r="F133" s="235"/>
      <c r="G133" s="235"/>
      <c r="H133" s="235"/>
      <c r="I133" s="235"/>
      <c r="J133" s="235"/>
    </row>
    <row r="134" spans="1:10" s="237" customFormat="1">
      <c r="A134" s="234"/>
      <c r="B134" s="235"/>
      <c r="C134" s="235"/>
      <c r="D134" s="235"/>
      <c r="E134" s="235"/>
      <c r="F134" s="235"/>
      <c r="G134" s="235"/>
      <c r="H134" s="235"/>
      <c r="I134" s="235"/>
      <c r="J134" s="235"/>
    </row>
    <row r="135" spans="1:10" s="237" customFormat="1">
      <c r="A135" s="234"/>
      <c r="B135" s="235"/>
      <c r="C135" s="235"/>
      <c r="D135" s="235"/>
      <c r="E135" s="235"/>
      <c r="F135" s="235"/>
      <c r="G135" s="235"/>
      <c r="H135" s="235"/>
      <c r="I135" s="235"/>
      <c r="J135" s="235"/>
    </row>
    <row r="136" spans="1:10" s="237" customFormat="1">
      <c r="A136" s="234"/>
      <c r="B136" s="235"/>
      <c r="C136" s="235"/>
      <c r="D136" s="235"/>
      <c r="E136" s="235"/>
      <c r="F136" s="235"/>
      <c r="G136" s="235"/>
      <c r="H136" s="235"/>
      <c r="I136" s="235"/>
      <c r="J136" s="235"/>
    </row>
    <row r="137" spans="1:10" s="237" customFormat="1">
      <c r="A137" s="234"/>
      <c r="B137" s="235"/>
      <c r="C137" s="235"/>
      <c r="D137" s="235"/>
      <c r="E137" s="235"/>
      <c r="F137" s="235"/>
      <c r="G137" s="235"/>
      <c r="H137" s="235"/>
      <c r="I137" s="235"/>
      <c r="J137" s="235"/>
    </row>
    <row r="138" spans="1:10" s="237" customFormat="1">
      <c r="A138" s="234"/>
      <c r="B138" s="235"/>
      <c r="C138" s="235"/>
      <c r="D138" s="235"/>
      <c r="E138" s="235"/>
      <c r="F138" s="235"/>
      <c r="G138" s="235"/>
      <c r="H138" s="235"/>
      <c r="I138" s="235"/>
      <c r="J138" s="235"/>
    </row>
    <row r="139" spans="1:10" s="237" customFormat="1">
      <c r="A139" s="234"/>
      <c r="B139" s="235"/>
      <c r="C139" s="235"/>
      <c r="D139" s="235"/>
      <c r="E139" s="235"/>
      <c r="F139" s="235"/>
      <c r="G139" s="235"/>
      <c r="H139" s="235"/>
      <c r="I139" s="235"/>
      <c r="J139" s="235"/>
    </row>
    <row r="140" spans="1:10" s="237" customFormat="1">
      <c r="A140" s="234"/>
      <c r="B140" s="235"/>
      <c r="C140" s="235"/>
      <c r="D140" s="235"/>
      <c r="E140" s="235"/>
      <c r="F140" s="235"/>
      <c r="G140" s="235"/>
      <c r="H140" s="235"/>
      <c r="I140" s="235"/>
      <c r="J140" s="235"/>
    </row>
    <row r="141" spans="1:10" s="237" customFormat="1">
      <c r="A141" s="234"/>
      <c r="B141" s="235"/>
      <c r="C141" s="235"/>
      <c r="D141" s="235"/>
      <c r="E141" s="235"/>
      <c r="F141" s="235"/>
      <c r="G141" s="235"/>
      <c r="H141" s="235"/>
      <c r="I141" s="235"/>
      <c r="J141" s="235"/>
    </row>
    <row r="142" spans="1:10" s="237" customFormat="1">
      <c r="A142" s="234"/>
      <c r="B142" s="235"/>
      <c r="C142" s="235"/>
      <c r="D142" s="235"/>
      <c r="E142" s="235"/>
      <c r="F142" s="235"/>
      <c r="G142" s="235"/>
      <c r="H142" s="235"/>
      <c r="I142" s="235"/>
      <c r="J142" s="235"/>
    </row>
    <row r="143" spans="1:10" s="237" customFormat="1">
      <c r="A143" s="234"/>
      <c r="B143" s="235"/>
      <c r="C143" s="235"/>
      <c r="D143" s="235"/>
      <c r="E143" s="235"/>
      <c r="F143" s="235"/>
      <c r="G143" s="235"/>
      <c r="H143" s="235"/>
      <c r="I143" s="235"/>
      <c r="J143" s="235"/>
    </row>
    <row r="144" spans="1:10" s="237" customFormat="1">
      <c r="A144" s="234"/>
      <c r="B144" s="235"/>
      <c r="C144" s="235"/>
      <c r="D144" s="235"/>
      <c r="E144" s="235"/>
      <c r="F144" s="235"/>
      <c r="G144" s="235"/>
      <c r="H144" s="235"/>
      <c r="I144" s="235"/>
      <c r="J144" s="235"/>
    </row>
    <row r="145" spans="1:11" s="237" customFormat="1">
      <c r="A145" s="234"/>
      <c r="B145" s="235"/>
      <c r="C145" s="235"/>
      <c r="D145" s="235"/>
      <c r="E145" s="235"/>
      <c r="F145" s="235"/>
      <c r="G145" s="235"/>
      <c r="H145" s="235"/>
      <c r="I145" s="235"/>
      <c r="J145" s="235"/>
    </row>
    <row r="146" spans="1:11" s="237" customFormat="1">
      <c r="A146" s="234"/>
      <c r="B146" s="235"/>
      <c r="C146" s="235"/>
      <c r="D146" s="235"/>
      <c r="E146" s="235"/>
      <c r="F146" s="235"/>
      <c r="G146" s="235"/>
      <c r="H146" s="235"/>
      <c r="I146" s="235"/>
      <c r="J146" s="235"/>
    </row>
    <row r="147" spans="1:11" s="237" customFormat="1">
      <c r="A147" s="234"/>
      <c r="B147" s="235"/>
      <c r="C147" s="235"/>
      <c r="D147" s="235"/>
      <c r="E147" s="235"/>
      <c r="F147" s="235"/>
      <c r="G147" s="235"/>
      <c r="H147" s="235"/>
      <c r="I147" s="235"/>
      <c r="J147" s="235"/>
    </row>
    <row r="148" spans="1:11" s="237" customFormat="1">
      <c r="A148" s="234"/>
      <c r="B148" s="235"/>
      <c r="C148" s="235"/>
      <c r="D148" s="235"/>
      <c r="E148" s="235"/>
      <c r="F148" s="235"/>
      <c r="G148" s="235"/>
      <c r="H148" s="235"/>
      <c r="I148" s="235"/>
      <c r="J148" s="235"/>
    </row>
    <row r="149" spans="1:11" s="237" customFormat="1">
      <c r="A149" s="234"/>
      <c r="B149" s="235"/>
      <c r="C149" s="235"/>
      <c r="D149" s="235"/>
      <c r="E149" s="235"/>
      <c r="F149" s="235"/>
      <c r="G149" s="235"/>
      <c r="H149" s="235"/>
      <c r="I149" s="235"/>
      <c r="J149" s="235"/>
    </row>
    <row r="150" spans="1:11" s="237" customFormat="1">
      <c r="A150" s="234"/>
      <c r="B150" s="235"/>
      <c r="C150" s="235"/>
      <c r="D150" s="235"/>
      <c r="E150" s="235"/>
      <c r="F150" s="235"/>
      <c r="G150" s="235"/>
      <c r="H150" s="235"/>
      <c r="I150" s="235"/>
      <c r="J150" s="235"/>
    </row>
    <row r="151" spans="1:11" s="237" customFormat="1">
      <c r="A151" s="234"/>
      <c r="B151" s="235"/>
      <c r="C151" s="235"/>
      <c r="D151" s="235"/>
      <c r="E151" s="235"/>
      <c r="F151" s="235"/>
      <c r="G151" s="235"/>
      <c r="H151" s="235"/>
      <c r="I151" s="235"/>
      <c r="J151" s="235"/>
    </row>
    <row r="152" spans="1:11" s="237" customFormat="1">
      <c r="A152" s="234"/>
      <c r="B152" s="235"/>
      <c r="C152" s="235"/>
      <c r="D152" s="235"/>
      <c r="E152" s="235"/>
      <c r="F152" s="235"/>
      <c r="G152" s="235"/>
      <c r="H152" s="235"/>
      <c r="I152" s="235"/>
      <c r="J152" s="235"/>
    </row>
    <row r="153" spans="1:11" s="237" customFormat="1">
      <c r="A153" s="234"/>
      <c r="B153" s="235"/>
      <c r="C153" s="235"/>
      <c r="D153" s="235"/>
      <c r="E153" s="235"/>
      <c r="F153" s="235"/>
      <c r="G153" s="235"/>
      <c r="H153" s="235"/>
      <c r="I153" s="235"/>
      <c r="J153" s="235"/>
    </row>
    <row r="154" spans="1:11" s="237" customFormat="1">
      <c r="A154" s="234"/>
      <c r="B154" s="235"/>
      <c r="C154" s="235"/>
      <c r="D154" s="235"/>
      <c r="E154" s="235"/>
      <c r="F154" s="235"/>
      <c r="G154" s="235"/>
      <c r="H154" s="235"/>
      <c r="I154" s="235"/>
      <c r="J154" s="235"/>
    </row>
    <row r="155" spans="1:11" s="237" customFormat="1">
      <c r="A155" s="234"/>
      <c r="B155" s="235"/>
      <c r="C155" s="235"/>
      <c r="D155" s="235"/>
      <c r="E155" s="235"/>
      <c r="F155" s="235"/>
      <c r="G155" s="235"/>
      <c r="H155" s="235"/>
      <c r="I155" s="235"/>
      <c r="J155" s="235"/>
    </row>
    <row r="156" spans="1:11" s="237" customFormat="1">
      <c r="A156" s="234"/>
      <c r="B156" s="235"/>
      <c r="C156" s="235"/>
      <c r="D156" s="235"/>
      <c r="E156" s="235"/>
      <c r="F156" s="235"/>
      <c r="G156" s="235"/>
      <c r="H156" s="235"/>
      <c r="I156" s="235"/>
      <c r="J156" s="235"/>
    </row>
    <row r="157" spans="1:11" s="237" customFormat="1">
      <c r="A157" s="234"/>
      <c r="B157" s="235"/>
      <c r="C157" s="235"/>
      <c r="D157" s="235"/>
      <c r="E157" s="235"/>
      <c r="F157" s="235"/>
      <c r="G157" s="235"/>
      <c r="H157" s="235"/>
      <c r="I157" s="235"/>
      <c r="J157" s="235"/>
      <c r="K157" s="235"/>
    </row>
    <row r="158" spans="1:11" s="237" customFormat="1">
      <c r="A158" s="234"/>
      <c r="B158" s="235"/>
      <c r="C158" s="235"/>
      <c r="D158" s="235"/>
      <c r="E158" s="235"/>
      <c r="F158" s="235"/>
      <c r="G158" s="235"/>
      <c r="H158" s="235"/>
      <c r="I158" s="235"/>
      <c r="J158" s="235"/>
      <c r="K158" s="235"/>
    </row>
    <row r="159" spans="1:11" s="237" customFormat="1">
      <c r="A159" s="234"/>
      <c r="B159" s="235"/>
      <c r="C159" s="235"/>
      <c r="D159" s="235"/>
      <c r="E159" s="235"/>
      <c r="F159" s="235"/>
      <c r="G159" s="235"/>
      <c r="H159" s="235"/>
      <c r="I159" s="235"/>
      <c r="J159" s="235"/>
      <c r="K159" s="235"/>
    </row>
    <row r="160" spans="1:11" s="237" customFormat="1">
      <c r="A160" s="234"/>
      <c r="B160" s="235"/>
      <c r="C160" s="235"/>
      <c r="D160" s="235"/>
      <c r="E160" s="235"/>
      <c r="F160" s="235"/>
      <c r="G160" s="235"/>
      <c r="H160" s="235"/>
      <c r="I160" s="235"/>
      <c r="J160" s="235"/>
      <c r="K160" s="235"/>
    </row>
    <row r="161" spans="1:11" s="237" customFormat="1">
      <c r="A161" s="234"/>
      <c r="B161" s="235"/>
      <c r="C161" s="235"/>
      <c r="D161" s="235"/>
      <c r="E161" s="235"/>
      <c r="F161" s="235"/>
      <c r="G161" s="235"/>
      <c r="H161" s="235"/>
      <c r="I161" s="235"/>
      <c r="J161" s="235"/>
      <c r="K161" s="235"/>
    </row>
    <row r="162" spans="1:11" s="237" customFormat="1">
      <c r="A162" s="234"/>
      <c r="B162" s="235"/>
      <c r="C162" s="235"/>
      <c r="D162" s="235"/>
      <c r="E162" s="235"/>
      <c r="F162" s="235"/>
      <c r="G162" s="235"/>
      <c r="H162" s="235"/>
      <c r="I162" s="235"/>
      <c r="J162" s="235"/>
      <c r="K162" s="235"/>
    </row>
    <row r="163" spans="1:11" s="237" customFormat="1">
      <c r="A163" s="234"/>
      <c r="B163" s="235"/>
      <c r="C163" s="235"/>
      <c r="D163" s="235"/>
      <c r="E163" s="235"/>
      <c r="F163" s="235"/>
      <c r="G163" s="235"/>
      <c r="H163" s="235"/>
      <c r="I163" s="235"/>
      <c r="J163" s="235"/>
      <c r="K163" s="235"/>
    </row>
    <row r="164" spans="1:11" s="237" customFormat="1">
      <c r="A164" s="234"/>
      <c r="B164" s="235"/>
      <c r="C164" s="235"/>
      <c r="D164" s="235"/>
      <c r="E164" s="235"/>
      <c r="F164" s="235"/>
      <c r="G164" s="235"/>
      <c r="H164" s="235"/>
      <c r="I164" s="235"/>
      <c r="J164" s="235"/>
      <c r="K164" s="235"/>
    </row>
    <row r="165" spans="1:11" s="237" customFormat="1">
      <c r="A165" s="234"/>
      <c r="B165" s="235"/>
      <c r="C165" s="235"/>
      <c r="D165" s="235"/>
      <c r="E165" s="235"/>
      <c r="F165" s="235"/>
      <c r="G165" s="235"/>
      <c r="H165" s="235"/>
      <c r="I165" s="235"/>
      <c r="J165" s="235"/>
      <c r="K165" s="235"/>
    </row>
    <row r="166" spans="1:11" s="237" customFormat="1">
      <c r="A166" s="234"/>
      <c r="B166" s="235"/>
      <c r="C166" s="235"/>
      <c r="D166" s="235"/>
      <c r="E166" s="235"/>
      <c r="F166" s="235"/>
      <c r="G166" s="235"/>
      <c r="H166" s="235"/>
      <c r="I166" s="235"/>
      <c r="J166" s="235"/>
      <c r="K166" s="235"/>
    </row>
    <row r="167" spans="1:11" s="237" customFormat="1">
      <c r="A167" s="234"/>
      <c r="B167" s="235"/>
      <c r="C167" s="235"/>
      <c r="D167" s="235"/>
      <c r="E167" s="235"/>
      <c r="F167" s="235"/>
      <c r="G167" s="235"/>
      <c r="H167" s="235"/>
      <c r="I167" s="235"/>
      <c r="J167" s="235"/>
      <c r="K167" s="235"/>
    </row>
    <row r="168" spans="1:11" s="237" customFormat="1">
      <c r="A168" s="234"/>
      <c r="B168" s="235"/>
      <c r="C168" s="235"/>
      <c r="D168" s="235"/>
      <c r="E168" s="235"/>
      <c r="F168" s="235"/>
      <c r="G168" s="235"/>
      <c r="H168" s="235"/>
      <c r="I168" s="235"/>
      <c r="J168" s="235"/>
      <c r="K168" s="235"/>
    </row>
    <row r="169" spans="1:11" s="237" customFormat="1">
      <c r="A169" s="234"/>
      <c r="B169" s="235"/>
      <c r="C169" s="235"/>
      <c r="D169" s="235"/>
      <c r="E169" s="235"/>
      <c r="F169" s="235"/>
      <c r="G169" s="235"/>
      <c r="H169" s="235"/>
      <c r="I169" s="235"/>
      <c r="J169" s="235"/>
      <c r="K169" s="235"/>
    </row>
    <row r="170" spans="1:11" s="237" customFormat="1">
      <c r="A170" s="234"/>
      <c r="B170" s="235"/>
      <c r="C170" s="235"/>
      <c r="D170" s="235"/>
      <c r="E170" s="235"/>
      <c r="F170" s="235"/>
      <c r="G170" s="235"/>
      <c r="H170" s="235"/>
      <c r="I170" s="235"/>
      <c r="J170" s="235"/>
      <c r="K170" s="235"/>
    </row>
    <row r="171" spans="1:11" s="237" customFormat="1">
      <c r="A171" s="234"/>
      <c r="B171" s="235"/>
      <c r="C171" s="235"/>
      <c r="D171" s="235"/>
      <c r="E171" s="235"/>
      <c r="F171" s="235"/>
      <c r="G171" s="235"/>
      <c r="H171" s="235"/>
      <c r="I171" s="235"/>
      <c r="J171" s="235"/>
      <c r="K171" s="235"/>
    </row>
    <row r="172" spans="1:11" s="237" customFormat="1">
      <c r="A172" s="234"/>
      <c r="B172" s="235"/>
      <c r="C172" s="235"/>
      <c r="D172" s="235"/>
      <c r="E172" s="235"/>
      <c r="F172" s="235"/>
      <c r="G172" s="235"/>
      <c r="H172" s="238"/>
      <c r="I172" s="235"/>
      <c r="J172" s="235"/>
      <c r="K172" s="235"/>
    </row>
    <row r="173" spans="1:11" s="237" customFormat="1">
      <c r="A173" s="234"/>
      <c r="B173" s="235"/>
      <c r="C173" s="235"/>
      <c r="D173" s="235"/>
      <c r="E173" s="235"/>
      <c r="F173" s="235"/>
      <c r="G173" s="235"/>
      <c r="H173" s="238"/>
      <c r="I173" s="235"/>
      <c r="J173" s="235"/>
    </row>
    <row r="174" spans="1:11" s="237" customFormat="1">
      <c r="A174" s="234"/>
      <c r="B174" s="235"/>
      <c r="C174" s="235"/>
      <c r="D174" s="235"/>
      <c r="E174" s="235"/>
      <c r="F174" s="235"/>
      <c r="G174" s="235"/>
      <c r="H174" s="238"/>
      <c r="I174" s="235"/>
      <c r="J174" s="235"/>
    </row>
    <row r="175" spans="1:11" s="237" customFormat="1">
      <c r="A175" s="234"/>
      <c r="B175" s="235"/>
      <c r="C175" s="235"/>
      <c r="D175" s="235"/>
      <c r="E175" s="235"/>
      <c r="F175" s="235"/>
      <c r="G175" s="235"/>
      <c r="H175" s="238"/>
      <c r="I175" s="235"/>
      <c r="J175" s="235"/>
    </row>
    <row r="176" spans="1:11" s="237" customFormat="1"/>
    <row r="177" s="237" customFormat="1"/>
    <row r="178" s="237" customFormat="1"/>
    <row r="179" s="237" customFormat="1"/>
    <row r="180" s="237" customFormat="1"/>
    <row r="181" s="237" customFormat="1"/>
    <row r="182" s="237" customFormat="1"/>
    <row r="183" s="237" customFormat="1"/>
    <row r="184" s="237" customFormat="1"/>
    <row r="185" s="237" customFormat="1"/>
    <row r="186" s="237" customFormat="1"/>
    <row r="187" s="237" customFormat="1"/>
    <row r="188" s="237" customFormat="1"/>
    <row r="189" s="237" customFormat="1"/>
    <row r="190" s="237" customFormat="1"/>
    <row r="191" s="237" customFormat="1"/>
    <row r="192" s="237" customFormat="1"/>
    <row r="193" s="237" customFormat="1"/>
    <row r="194" s="237" customFormat="1"/>
    <row r="195" s="237" customFormat="1"/>
    <row r="196" s="237" customFormat="1"/>
    <row r="197" s="237" customFormat="1"/>
    <row r="198" s="237" customFormat="1"/>
    <row r="199" s="237" customFormat="1"/>
    <row r="200" s="237" customFormat="1"/>
    <row r="201" s="237" customFormat="1"/>
    <row r="202" s="237" customFormat="1"/>
    <row r="203" s="237" customFormat="1"/>
    <row r="204" s="237" customFormat="1"/>
    <row r="205" s="237" customFormat="1"/>
    <row r="206" s="237" customFormat="1"/>
    <row r="207" s="237" customFormat="1"/>
    <row r="208" s="237" customFormat="1"/>
    <row r="209" s="237" customFormat="1"/>
    <row r="210" s="237" customFormat="1"/>
    <row r="211" s="237" customFormat="1"/>
    <row r="212" s="237" customFormat="1"/>
    <row r="213" s="237" customFormat="1"/>
    <row r="214" s="237" customFormat="1"/>
    <row r="215" s="237" customFormat="1"/>
    <row r="216" s="237" customFormat="1"/>
    <row r="217" s="237" customFormat="1"/>
    <row r="218" s="237" customFormat="1"/>
    <row r="219" s="237" customFormat="1"/>
    <row r="220" s="237" customFormat="1"/>
    <row r="221" s="237" customFormat="1"/>
    <row r="222" s="237" customFormat="1"/>
    <row r="223" s="237" customFormat="1"/>
    <row r="224" s="237" customFormat="1"/>
    <row r="225" s="237" customFormat="1"/>
    <row r="226" s="237" customFormat="1"/>
    <row r="227" s="237" customFormat="1"/>
    <row r="228" s="237" customFormat="1"/>
    <row r="229" s="237" customFormat="1"/>
    <row r="230" s="237" customFormat="1"/>
    <row r="231" s="237" customFormat="1"/>
    <row r="232" s="237" customFormat="1"/>
    <row r="233" s="237" customFormat="1"/>
    <row r="234" s="237" customFormat="1"/>
    <row r="235" s="237" customFormat="1"/>
    <row r="236" s="237" customFormat="1"/>
    <row r="237" s="237" customFormat="1"/>
    <row r="238" s="237" customFormat="1"/>
    <row r="239" s="237" customFormat="1"/>
    <row r="240" s="237" customFormat="1"/>
    <row r="241" s="237" customFormat="1"/>
    <row r="242" s="237" customFormat="1"/>
    <row r="243" s="237" customFormat="1"/>
    <row r="244" s="237" customFormat="1"/>
    <row r="245" s="237" customFormat="1"/>
    <row r="246" s="237" customFormat="1"/>
    <row r="247" s="237" customFormat="1"/>
    <row r="248" s="237" customFormat="1"/>
    <row r="249" s="237" customFormat="1"/>
    <row r="250" s="237" customFormat="1"/>
    <row r="251" s="237" customFormat="1"/>
    <row r="252" s="237" customFormat="1"/>
    <row r="253" s="237" customFormat="1"/>
    <row r="254" s="237" customFormat="1"/>
    <row r="255" s="237" customFormat="1"/>
    <row r="256" s="237" customFormat="1"/>
    <row r="257" s="237" customFormat="1"/>
    <row r="258" s="237" customFormat="1"/>
    <row r="259" s="237" customFormat="1"/>
    <row r="260" s="237" customFormat="1"/>
    <row r="261" s="237" customFormat="1"/>
    <row r="262" s="237" customFormat="1"/>
    <row r="263" s="237" customFormat="1"/>
    <row r="264" s="237" customFormat="1"/>
    <row r="265" s="237" customFormat="1"/>
    <row r="266" s="237" customFormat="1"/>
    <row r="267" s="237" customFormat="1"/>
    <row r="268" s="237" customFormat="1"/>
    <row r="269" s="237" customFormat="1"/>
    <row r="270" s="237" customFormat="1"/>
    <row r="271" s="237" customFormat="1"/>
    <row r="272" s="237" customFormat="1"/>
    <row r="273" s="237" customFormat="1"/>
    <row r="274" s="237" customFormat="1"/>
    <row r="275" s="237" customFormat="1"/>
    <row r="276" s="237" customFormat="1"/>
    <row r="277" s="237" customFormat="1"/>
    <row r="278" s="237" customFormat="1"/>
    <row r="279" s="237" customFormat="1"/>
    <row r="280" s="237" customFormat="1"/>
    <row r="281" s="237" customFormat="1"/>
    <row r="282" s="237" customFormat="1"/>
    <row r="283" s="237" customFormat="1"/>
    <row r="284" s="237" customFormat="1"/>
    <row r="285" s="237" customFormat="1"/>
    <row r="286" s="237" customFormat="1"/>
    <row r="287" s="237" customFormat="1"/>
    <row r="288" s="237" customFormat="1"/>
    <row r="289" s="237" customFormat="1"/>
    <row r="290" s="237" customFormat="1"/>
    <row r="291" s="237" customFormat="1"/>
    <row r="292" s="237" customFormat="1"/>
    <row r="293" s="237" customFormat="1"/>
    <row r="294" s="237" customFormat="1"/>
    <row r="295" s="237" customFormat="1"/>
    <row r="296" s="237" customFormat="1"/>
    <row r="297" s="237" customFormat="1"/>
    <row r="298" s="237" customFormat="1"/>
    <row r="299" s="237" customFormat="1"/>
    <row r="300" s="237" customFormat="1"/>
    <row r="301" s="237" customFormat="1"/>
    <row r="302" s="237" customFormat="1"/>
    <row r="303" s="237" customFormat="1"/>
    <row r="304" s="237" customFormat="1"/>
    <row r="305" s="237" customFormat="1"/>
    <row r="306" s="237" customFormat="1"/>
    <row r="307" s="237" customFormat="1"/>
    <row r="308" s="237" customFormat="1"/>
    <row r="309" s="237" customFormat="1"/>
    <row r="310" s="237" customFormat="1"/>
    <row r="311" s="237" customFormat="1"/>
    <row r="312" s="237" customFormat="1"/>
    <row r="313" s="237" customFormat="1"/>
    <row r="314" s="237" customFormat="1"/>
    <row r="315" s="237" customFormat="1"/>
    <row r="316" s="237" customFormat="1"/>
    <row r="317" s="237" customFormat="1"/>
    <row r="318" s="237" customFormat="1"/>
    <row r="319" s="237" customFormat="1"/>
    <row r="320" s="237" customFormat="1"/>
    <row r="321" s="237" customFormat="1"/>
    <row r="322" s="237" customFormat="1"/>
    <row r="323" s="237" customFormat="1"/>
    <row r="324" s="237" customFormat="1"/>
    <row r="325" s="237" customFormat="1"/>
    <row r="326" s="237" customFormat="1"/>
    <row r="327" s="237" customFormat="1"/>
    <row r="328" s="237" customFormat="1"/>
    <row r="329" s="237" customFormat="1"/>
    <row r="330" s="237" customFormat="1"/>
    <row r="331" s="237" customFormat="1"/>
    <row r="332" s="237" customFormat="1"/>
    <row r="333" s="237" customFormat="1"/>
    <row r="334" s="237" customFormat="1"/>
    <row r="335" s="237" customFormat="1"/>
    <row r="336" s="237" customFormat="1"/>
    <row r="337" s="237" customFormat="1"/>
    <row r="338" s="237" customFormat="1"/>
    <row r="339" s="237" customFormat="1"/>
    <row r="340" s="237" customFormat="1"/>
    <row r="341" s="237" customFormat="1"/>
    <row r="342" s="237" customFormat="1"/>
    <row r="343" s="237" customFormat="1"/>
    <row r="344" s="237" customFormat="1"/>
    <row r="345" s="237" customFormat="1"/>
    <row r="346" s="237" customFormat="1"/>
    <row r="347" s="237" customFormat="1"/>
    <row r="348" s="237" customFormat="1"/>
    <row r="349" s="237" customFormat="1"/>
    <row r="350" s="237" customFormat="1"/>
    <row r="351" s="237" customFormat="1"/>
    <row r="352" s="237" customFormat="1"/>
    <row r="353" s="237" customFormat="1"/>
    <row r="354" s="237" customFormat="1"/>
    <row r="355" s="237" customFormat="1"/>
    <row r="356" s="237" customFormat="1"/>
    <row r="357" s="237" customFormat="1"/>
    <row r="358" s="237" customFormat="1"/>
    <row r="359" s="237" customFormat="1"/>
    <row r="360" s="237" customFormat="1"/>
    <row r="361" s="237" customFormat="1"/>
    <row r="362" s="237" customFormat="1"/>
    <row r="363" s="237" customFormat="1"/>
    <row r="364" s="237" customFormat="1"/>
    <row r="365" s="237" customFormat="1"/>
    <row r="366" s="237" customFormat="1"/>
    <row r="367" s="237" customFormat="1"/>
    <row r="368" s="237" customFormat="1"/>
    <row r="369" s="237" customFormat="1"/>
    <row r="370" s="237" customFormat="1"/>
    <row r="371" s="237" customFormat="1"/>
    <row r="372" s="237" customFormat="1"/>
    <row r="373" s="237" customFormat="1"/>
    <row r="374" s="237" customFormat="1"/>
    <row r="375" s="237" customFormat="1"/>
    <row r="376" s="237" customFormat="1"/>
    <row r="377" s="237" customFormat="1"/>
    <row r="378" s="237" customFormat="1"/>
    <row r="379" s="237" customFormat="1"/>
    <row r="380" s="237" customFormat="1"/>
    <row r="381" s="237" customFormat="1"/>
    <row r="382" s="237" customFormat="1"/>
    <row r="383" s="237" customFormat="1"/>
    <row r="384" s="237" customFormat="1"/>
    <row r="385" s="237" customFormat="1"/>
    <row r="386" s="237" customFormat="1"/>
    <row r="387" s="237" customFormat="1"/>
    <row r="388" s="237" customFormat="1"/>
    <row r="389" s="237" customFormat="1"/>
    <row r="390" s="237" customFormat="1"/>
    <row r="391" s="237" customFormat="1"/>
    <row r="392" s="237" customFormat="1"/>
    <row r="393" s="237" customFormat="1"/>
    <row r="394" s="237" customFormat="1"/>
    <row r="395" s="237" customFormat="1"/>
    <row r="396" s="237" customFormat="1"/>
    <row r="397" s="237" customFormat="1"/>
    <row r="398" s="237" customFormat="1"/>
    <row r="399" s="237" customFormat="1"/>
    <row r="400" s="237" customFormat="1"/>
    <row r="401" s="237" customFormat="1"/>
    <row r="402" s="237" customFormat="1"/>
    <row r="403" s="237" customFormat="1"/>
    <row r="404" s="237" customFormat="1"/>
    <row r="405" s="237" customFormat="1"/>
    <row r="406" s="237" customFormat="1"/>
    <row r="407" s="237" customFormat="1"/>
    <row r="408" s="237" customFormat="1"/>
    <row r="409" s="237" customFormat="1"/>
    <row r="410" s="237" customFormat="1"/>
    <row r="411" s="237" customFormat="1"/>
    <row r="412" s="237" customFormat="1"/>
    <row r="413" s="237" customFormat="1"/>
    <row r="414" s="237" customFormat="1"/>
    <row r="415" s="237" customFormat="1"/>
    <row r="416" s="237" customFormat="1"/>
    <row r="417" s="237" customFormat="1"/>
    <row r="418" s="237" customFormat="1"/>
    <row r="419" s="237" customFormat="1"/>
    <row r="420" s="237" customFormat="1"/>
    <row r="421" s="237" customFormat="1"/>
    <row r="422" s="237" customFormat="1"/>
    <row r="423" s="237" customFormat="1"/>
    <row r="424" s="237" customFormat="1"/>
    <row r="425" s="237" customFormat="1"/>
  </sheetData>
  <mergeCells count="125">
    <mergeCell ref="B56:G57"/>
    <mergeCell ref="H56:H57"/>
    <mergeCell ref="I56:J56"/>
    <mergeCell ref="B58:G58"/>
    <mergeCell ref="B59:G59"/>
    <mergeCell ref="B1:C1"/>
    <mergeCell ref="B8:J8"/>
    <mergeCell ref="D2:F2"/>
    <mergeCell ref="D3:F3"/>
    <mergeCell ref="D1:F1"/>
    <mergeCell ref="B18:G18"/>
    <mergeCell ref="H11:H12"/>
    <mergeCell ref="I11:J11"/>
    <mergeCell ref="B15:G15"/>
    <mergeCell ref="B11:G12"/>
    <mergeCell ref="H2:J2"/>
    <mergeCell ref="H3:J3"/>
    <mergeCell ref="B21:G21"/>
    <mergeCell ref="B24:G24"/>
    <mergeCell ref="B16:G16"/>
    <mergeCell ref="B13:G13"/>
    <mergeCell ref="B14:G14"/>
    <mergeCell ref="B17:G17"/>
    <mergeCell ref="B20:G20"/>
    <mergeCell ref="B19:G19"/>
    <mergeCell ref="B22:G22"/>
    <mergeCell ref="B23:G23"/>
    <mergeCell ref="B27:G27"/>
    <mergeCell ref="B29:G29"/>
    <mergeCell ref="B48:G48"/>
    <mergeCell ref="B49:G49"/>
    <mergeCell ref="B28:G28"/>
    <mergeCell ref="B30:G30"/>
    <mergeCell ref="B31:G31"/>
    <mergeCell ref="B32:G32"/>
    <mergeCell ref="B34:G34"/>
    <mergeCell ref="B33:G33"/>
    <mergeCell ref="B45:G45"/>
    <mergeCell ref="B35:G35"/>
    <mergeCell ref="B50:G50"/>
    <mergeCell ref="B51:G51"/>
    <mergeCell ref="B52:G52"/>
    <mergeCell ref="B47:G47"/>
    <mergeCell ref="B36:G36"/>
    <mergeCell ref="B37:G37"/>
    <mergeCell ref="B38:G38"/>
    <mergeCell ref="B39:G39"/>
    <mergeCell ref="B40:G40"/>
    <mergeCell ref="B42:G42"/>
    <mergeCell ref="B43:G43"/>
    <mergeCell ref="B41:G41"/>
    <mergeCell ref="B44:G44"/>
    <mergeCell ref="B46:G46"/>
    <mergeCell ref="F9:G9"/>
    <mergeCell ref="B108:G108"/>
    <mergeCell ref="B73:G73"/>
    <mergeCell ref="B79:G79"/>
    <mergeCell ref="B80:G80"/>
    <mergeCell ref="B81:G81"/>
    <mergeCell ref="B84:G84"/>
    <mergeCell ref="B98:F98"/>
    <mergeCell ref="B99:G99"/>
    <mergeCell ref="B82:G82"/>
    <mergeCell ref="B70:G70"/>
    <mergeCell ref="B71:G71"/>
    <mergeCell ref="B62:G62"/>
    <mergeCell ref="B63:G63"/>
    <mergeCell ref="B64:G64"/>
    <mergeCell ref="B65:G65"/>
    <mergeCell ref="B60:G60"/>
    <mergeCell ref="B61:G61"/>
    <mergeCell ref="B66:G66"/>
    <mergeCell ref="B68:G68"/>
    <mergeCell ref="B67:G67"/>
    <mergeCell ref="B69:G69"/>
    <mergeCell ref="B25:G25"/>
    <mergeCell ref="B26:G26"/>
    <mergeCell ref="B100:G100"/>
    <mergeCell ref="B101:G101"/>
    <mergeCell ref="B77:G77"/>
    <mergeCell ref="I107:J107"/>
    <mergeCell ref="I109:J109"/>
    <mergeCell ref="B102:G102"/>
    <mergeCell ref="I100:J100"/>
    <mergeCell ref="I99:J99"/>
    <mergeCell ref="B78:G78"/>
    <mergeCell ref="B95:G95"/>
    <mergeCell ref="B91:G91"/>
    <mergeCell ref="B92:G92"/>
    <mergeCell ref="B93:G93"/>
    <mergeCell ref="B94:G94"/>
    <mergeCell ref="I106:J106"/>
    <mergeCell ref="B107:G107"/>
    <mergeCell ref="B109:G109"/>
    <mergeCell ref="I101:J101"/>
    <mergeCell ref="I102:J102"/>
    <mergeCell ref="I103:J103"/>
    <mergeCell ref="I104:J104"/>
    <mergeCell ref="I105:J105"/>
    <mergeCell ref="B105:G105"/>
    <mergeCell ref="B103:G103"/>
    <mergeCell ref="B72:G72"/>
    <mergeCell ref="B74:G74"/>
    <mergeCell ref="B75:G75"/>
    <mergeCell ref="B76:G76"/>
    <mergeCell ref="B88:G88"/>
    <mergeCell ref="B89:G89"/>
    <mergeCell ref="B97:J97"/>
    <mergeCell ref="B83:G83"/>
    <mergeCell ref="B86:G86"/>
    <mergeCell ref="B87:G87"/>
    <mergeCell ref="B90:G90"/>
    <mergeCell ref="B85:G85"/>
    <mergeCell ref="B104:G104"/>
    <mergeCell ref="D126:F126"/>
    <mergeCell ref="B106:G106"/>
    <mergeCell ref="I126:J126"/>
    <mergeCell ref="I125:J125"/>
    <mergeCell ref="D123:F123"/>
    <mergeCell ref="I124:J124"/>
    <mergeCell ref="A113:G113"/>
    <mergeCell ref="A112:J112"/>
    <mergeCell ref="I121:J121"/>
    <mergeCell ref="I123:J123"/>
    <mergeCell ref="D124:F124"/>
  </mergeCells>
  <phoneticPr fontId="35" type="noConversion"/>
  <pageMargins left="0.59055118110236227" right="0.11811023622047245" top="0.51181102362204722" bottom="0.27559055118110237" header="2.1259842519685042" footer="3.937007874015748E-2"/>
  <pageSetup paperSize="9" scale="95" orientation="portrait" horizontalDpi="300" verticalDpi="300" r:id="rId1"/>
  <headerFooter alignWithMargins="0"/>
  <rowBreaks count="2" manualBreakCount="2">
    <brk id="54" max="16383" man="1"/>
    <brk id="9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G127"/>
  <sheetViews>
    <sheetView topLeftCell="A121" zoomScaleNormal="100" workbookViewId="0">
      <selection activeCell="K14" sqref="K14"/>
    </sheetView>
  </sheetViews>
  <sheetFormatPr defaultRowHeight="12.75"/>
  <cols>
    <col min="1" max="1" width="5.7109375" customWidth="1"/>
    <col min="5" max="5" width="40.140625" customWidth="1"/>
    <col min="6" max="6" width="11.140625" customWidth="1"/>
    <col min="7" max="7" width="13" customWidth="1"/>
  </cols>
  <sheetData>
    <row r="1" spans="1:7" ht="13.5" thickBot="1">
      <c r="A1" s="125" t="s">
        <v>684</v>
      </c>
      <c r="B1" s="125"/>
      <c r="C1" s="125"/>
      <c r="D1" s="125"/>
      <c r="F1" s="4"/>
      <c r="G1" s="5" t="s">
        <v>678</v>
      </c>
    </row>
    <row r="2" spans="1:7" ht="25.5">
      <c r="A2" s="1083" t="s">
        <v>587</v>
      </c>
      <c r="B2" s="1084"/>
      <c r="C2" s="1084"/>
      <c r="D2" s="1084"/>
      <c r="E2" s="1085"/>
      <c r="F2" s="119" t="s">
        <v>615</v>
      </c>
      <c r="G2" s="23" t="s">
        <v>48</v>
      </c>
    </row>
    <row r="3" spans="1:7">
      <c r="A3" s="1088" t="s">
        <v>594</v>
      </c>
      <c r="B3" s="1089"/>
      <c r="C3" s="1089"/>
      <c r="D3" s="1089"/>
      <c r="E3" s="1090"/>
      <c r="F3" s="120" t="s">
        <v>595</v>
      </c>
      <c r="G3" s="121">
        <v>1</v>
      </c>
    </row>
    <row r="4" spans="1:7" ht="12.75" customHeight="1">
      <c r="A4" s="1103" t="s">
        <v>549</v>
      </c>
      <c r="B4" s="1104"/>
      <c r="C4" s="1104"/>
      <c r="D4" s="1104"/>
      <c r="E4" s="1105"/>
      <c r="F4" s="126" t="s">
        <v>993</v>
      </c>
      <c r="G4" s="127">
        <v>1</v>
      </c>
    </row>
    <row r="5" spans="1:7" ht="12.75" customHeight="1">
      <c r="A5" s="982" t="s">
        <v>1178</v>
      </c>
      <c r="B5" s="983"/>
      <c r="C5" s="983"/>
      <c r="D5" s="983"/>
      <c r="E5" s="984"/>
      <c r="F5" s="122" t="s">
        <v>646</v>
      </c>
      <c r="G5" s="128"/>
    </row>
    <row r="6" spans="1:7">
      <c r="A6" s="982" t="s">
        <v>1179</v>
      </c>
      <c r="B6" s="983"/>
      <c r="C6" s="983"/>
      <c r="D6" s="983"/>
      <c r="E6" s="984"/>
      <c r="F6" s="122" t="s">
        <v>994</v>
      </c>
      <c r="G6" s="123"/>
    </row>
    <row r="7" spans="1:7" ht="12.75" customHeight="1">
      <c r="A7" s="982" t="s">
        <v>1028</v>
      </c>
      <c r="B7" s="983"/>
      <c r="C7" s="983"/>
      <c r="D7" s="983"/>
      <c r="E7" s="984"/>
      <c r="F7" s="122" t="s">
        <v>995</v>
      </c>
      <c r="G7" s="123"/>
    </row>
    <row r="8" spans="1:7" ht="13.5" thickBot="1">
      <c r="A8" s="995" t="s">
        <v>394</v>
      </c>
      <c r="B8" s="996"/>
      <c r="C8" s="996"/>
      <c r="D8" s="996"/>
      <c r="E8" s="997"/>
      <c r="F8" s="124" t="s">
        <v>830</v>
      </c>
      <c r="G8" s="129">
        <v>1</v>
      </c>
    </row>
    <row r="9" spans="1:7">
      <c r="A9" s="1108" t="s">
        <v>113</v>
      </c>
      <c r="B9" s="1108"/>
      <c r="C9" s="1108"/>
      <c r="D9" s="1108"/>
      <c r="E9" s="1108"/>
      <c r="F9" s="1108"/>
      <c r="G9" s="1108"/>
    </row>
    <row r="10" spans="1:7">
      <c r="A10" s="1109" t="s">
        <v>114</v>
      </c>
      <c r="B10" s="1109"/>
      <c r="C10" s="1109"/>
      <c r="D10" s="1109"/>
      <c r="E10" s="1109"/>
      <c r="F10" s="1109"/>
      <c r="G10" s="1109"/>
    </row>
    <row r="11" spans="1:7">
      <c r="A11" s="266"/>
      <c r="B11" s="266"/>
      <c r="C11" s="266"/>
      <c r="D11" s="266"/>
      <c r="E11" s="266"/>
      <c r="F11" s="266"/>
      <c r="G11" s="266"/>
    </row>
    <row r="12" spans="1:7" ht="13.5" customHeight="1" thickBot="1">
      <c r="A12" s="1110" t="s">
        <v>290</v>
      </c>
      <c r="B12" s="1110"/>
      <c r="C12" s="1110"/>
      <c r="D12" s="1110"/>
      <c r="E12" s="1110"/>
      <c r="F12" s="4"/>
      <c r="G12" s="5" t="s">
        <v>678</v>
      </c>
    </row>
    <row r="13" spans="1:7" ht="25.5">
      <c r="A13" s="1083" t="s">
        <v>587</v>
      </c>
      <c r="B13" s="1084"/>
      <c r="C13" s="1084"/>
      <c r="D13" s="1084"/>
      <c r="E13" s="1084"/>
      <c r="F13" s="119" t="s">
        <v>615</v>
      </c>
      <c r="G13" s="23" t="s">
        <v>48</v>
      </c>
    </row>
    <row r="14" spans="1:7">
      <c r="A14" s="1088" t="s">
        <v>594</v>
      </c>
      <c r="B14" s="1089"/>
      <c r="C14" s="1089"/>
      <c r="D14" s="1089"/>
      <c r="E14" s="1089"/>
      <c r="F14" s="120" t="s">
        <v>595</v>
      </c>
      <c r="G14" s="121">
        <v>1</v>
      </c>
    </row>
    <row r="15" spans="1:7">
      <c r="A15" s="1091" t="s">
        <v>550</v>
      </c>
      <c r="B15" s="1092"/>
      <c r="C15" s="1092"/>
      <c r="D15" s="1092"/>
      <c r="E15" s="1092"/>
      <c r="F15" s="130" t="s">
        <v>831</v>
      </c>
      <c r="G15" s="127">
        <v>6</v>
      </c>
    </row>
    <row r="16" spans="1:7">
      <c r="A16" s="1080" t="s">
        <v>551</v>
      </c>
      <c r="B16" s="1081"/>
      <c r="C16" s="1081"/>
      <c r="D16" s="1081"/>
      <c r="E16" s="1081"/>
      <c r="F16" s="131" t="s">
        <v>832</v>
      </c>
      <c r="G16" s="123"/>
    </row>
    <row r="17" spans="1:7">
      <c r="A17" s="1106" t="s">
        <v>1085</v>
      </c>
      <c r="B17" s="1107"/>
      <c r="C17" s="1107"/>
      <c r="D17" s="1107"/>
      <c r="E17" s="1107"/>
      <c r="F17" s="131" t="s">
        <v>738</v>
      </c>
      <c r="G17" s="123"/>
    </row>
    <row r="18" spans="1:7">
      <c r="A18" s="1080" t="s">
        <v>552</v>
      </c>
      <c r="B18" s="1081"/>
      <c r="C18" s="1081"/>
      <c r="D18" s="1081"/>
      <c r="E18" s="1081"/>
      <c r="F18" s="131" t="s">
        <v>833</v>
      </c>
      <c r="G18" s="123"/>
    </row>
    <row r="19" spans="1:7" ht="12.75" customHeight="1">
      <c r="A19" s="1111" t="s">
        <v>1144</v>
      </c>
      <c r="B19" s="1112"/>
      <c r="C19" s="1112"/>
      <c r="D19" s="1112"/>
      <c r="E19" s="1112"/>
      <c r="F19" s="131" t="s">
        <v>834</v>
      </c>
      <c r="G19" s="123"/>
    </row>
    <row r="20" spans="1:7">
      <c r="A20" s="1080" t="s">
        <v>386</v>
      </c>
      <c r="B20" s="1081"/>
      <c r="C20" s="1081"/>
      <c r="D20" s="1081"/>
      <c r="E20" s="1081"/>
      <c r="F20" s="131" t="s">
        <v>835</v>
      </c>
      <c r="G20" s="123"/>
    </row>
    <row r="21" spans="1:7" ht="12.75" customHeight="1">
      <c r="A21" s="1101" t="s">
        <v>1086</v>
      </c>
      <c r="B21" s="1102"/>
      <c r="C21" s="1102"/>
      <c r="D21" s="1102"/>
      <c r="E21" s="1102"/>
      <c r="F21" s="131" t="s">
        <v>836</v>
      </c>
      <c r="G21" s="123"/>
    </row>
    <row r="22" spans="1:7">
      <c r="A22" s="245" t="s">
        <v>387</v>
      </c>
      <c r="B22" s="246"/>
      <c r="C22" s="246"/>
      <c r="D22" s="247"/>
      <c r="E22" s="353"/>
      <c r="F22" s="131" t="s">
        <v>837</v>
      </c>
      <c r="G22" s="123"/>
    </row>
    <row r="23" spans="1:7" ht="12.75" customHeight="1">
      <c r="A23" s="1101" t="s">
        <v>1087</v>
      </c>
      <c r="B23" s="1102"/>
      <c r="C23" s="1102"/>
      <c r="D23" s="1102"/>
      <c r="E23" s="1102"/>
      <c r="F23" s="131" t="s">
        <v>838</v>
      </c>
      <c r="G23" s="123"/>
    </row>
    <row r="24" spans="1:7">
      <c r="A24" s="1080" t="s">
        <v>388</v>
      </c>
      <c r="B24" s="1081"/>
      <c r="C24" s="1081"/>
      <c r="D24" s="1081"/>
      <c r="E24" s="1081"/>
      <c r="F24" s="131" t="s">
        <v>839</v>
      </c>
      <c r="G24" s="123"/>
    </row>
    <row r="25" spans="1:7">
      <c r="A25" s="1080" t="s">
        <v>389</v>
      </c>
      <c r="B25" s="1081"/>
      <c r="C25" s="1081"/>
      <c r="D25" s="1081"/>
      <c r="E25" s="1081"/>
      <c r="F25" s="131" t="s">
        <v>1012</v>
      </c>
      <c r="G25" s="123"/>
    </row>
    <row r="26" spans="1:7">
      <c r="A26" s="1080" t="s">
        <v>390</v>
      </c>
      <c r="B26" s="1081"/>
      <c r="C26" s="1081"/>
      <c r="D26" s="1081"/>
      <c r="E26" s="1081"/>
      <c r="F26" s="131" t="s">
        <v>627</v>
      </c>
      <c r="G26" s="123"/>
    </row>
    <row r="27" spans="1:7">
      <c r="A27" s="1080" t="s">
        <v>391</v>
      </c>
      <c r="B27" s="1081"/>
      <c r="C27" s="1081"/>
      <c r="D27" s="1081"/>
      <c r="E27" s="1081"/>
      <c r="F27" s="131" t="s">
        <v>628</v>
      </c>
      <c r="G27" s="123"/>
    </row>
    <row r="28" spans="1:7" ht="12.75" customHeight="1">
      <c r="A28" s="1101" t="s">
        <v>1088</v>
      </c>
      <c r="B28" s="1102"/>
      <c r="C28" s="1102"/>
      <c r="D28" s="1102"/>
      <c r="E28" s="1102"/>
      <c r="F28" s="131"/>
      <c r="G28" s="132"/>
    </row>
    <row r="29" spans="1:7">
      <c r="A29" s="1106" t="s">
        <v>729</v>
      </c>
      <c r="B29" s="1107"/>
      <c r="C29" s="1107"/>
      <c r="D29" s="1107"/>
      <c r="E29" s="1107"/>
      <c r="F29" s="131" t="s">
        <v>629</v>
      </c>
      <c r="G29" s="123"/>
    </row>
    <row r="30" spans="1:7">
      <c r="A30" s="1106" t="s">
        <v>730</v>
      </c>
      <c r="B30" s="1107"/>
      <c r="C30" s="1107"/>
      <c r="D30" s="1107"/>
      <c r="E30" s="1107"/>
      <c r="F30" s="131" t="s">
        <v>630</v>
      </c>
      <c r="G30" s="123"/>
    </row>
    <row r="31" spans="1:7">
      <c r="A31" s="1080" t="s">
        <v>392</v>
      </c>
      <c r="B31" s="1081"/>
      <c r="C31" s="1081"/>
      <c r="D31" s="1081"/>
      <c r="E31" s="1081"/>
      <c r="F31" s="131" t="s">
        <v>531</v>
      </c>
      <c r="G31" s="123"/>
    </row>
    <row r="32" spans="1:7" ht="12.75" customHeight="1">
      <c r="A32" s="1101" t="s">
        <v>1090</v>
      </c>
      <c r="B32" s="1102"/>
      <c r="C32" s="1102"/>
      <c r="D32" s="1102"/>
      <c r="E32" s="1102"/>
      <c r="F32" s="131"/>
      <c r="G32" s="132"/>
    </row>
    <row r="33" spans="1:7">
      <c r="A33" s="1106" t="s">
        <v>731</v>
      </c>
      <c r="B33" s="1107"/>
      <c r="C33" s="1107"/>
      <c r="D33" s="1107"/>
      <c r="E33" s="1107"/>
      <c r="F33" s="131" t="s">
        <v>631</v>
      </c>
      <c r="G33" s="123">
        <v>1</v>
      </c>
    </row>
    <row r="34" spans="1:7">
      <c r="A34" s="1106" t="s">
        <v>732</v>
      </c>
      <c r="B34" s="1107"/>
      <c r="C34" s="1107"/>
      <c r="D34" s="1107"/>
      <c r="E34" s="1107"/>
      <c r="F34" s="131" t="s">
        <v>632</v>
      </c>
      <c r="G34" s="123">
        <v>5</v>
      </c>
    </row>
    <row r="35" spans="1:7">
      <c r="A35" s="1080" t="s">
        <v>393</v>
      </c>
      <c r="B35" s="1081"/>
      <c r="C35" s="1081"/>
      <c r="D35" s="1081"/>
      <c r="E35" s="1081"/>
      <c r="F35" s="131" t="s">
        <v>828</v>
      </c>
      <c r="G35" s="123"/>
    </row>
    <row r="36" spans="1:7">
      <c r="A36" s="1113" t="s">
        <v>394</v>
      </c>
      <c r="B36" s="1114"/>
      <c r="C36" s="1114"/>
      <c r="D36" s="1114"/>
      <c r="E36" s="1114"/>
      <c r="F36" s="352" t="s">
        <v>633</v>
      </c>
      <c r="G36" s="483"/>
    </row>
    <row r="37" spans="1:7">
      <c r="A37" s="1101" t="s">
        <v>1090</v>
      </c>
      <c r="B37" s="1102"/>
      <c r="C37" s="1102"/>
      <c r="D37" s="1102"/>
      <c r="E37" s="1102"/>
      <c r="F37" s="131"/>
      <c r="G37" s="484"/>
    </row>
    <row r="38" spans="1:7">
      <c r="A38" s="1062" t="s">
        <v>1145</v>
      </c>
      <c r="B38" s="1063"/>
      <c r="C38" s="1063"/>
      <c r="D38" s="1063"/>
      <c r="E38" s="1063"/>
      <c r="F38" s="131" t="s">
        <v>952</v>
      </c>
      <c r="G38" s="123"/>
    </row>
    <row r="39" spans="1:7">
      <c r="A39" s="1062" t="s">
        <v>1146</v>
      </c>
      <c r="B39" s="1063"/>
      <c r="C39" s="1063"/>
      <c r="D39" s="1063"/>
      <c r="E39" s="1063"/>
      <c r="F39" s="131" t="s">
        <v>953</v>
      </c>
      <c r="G39" s="123"/>
    </row>
    <row r="40" spans="1:7" ht="13.5" thickBot="1">
      <c r="A40" s="1086" t="s">
        <v>951</v>
      </c>
      <c r="B40" s="1087"/>
      <c r="C40" s="1087"/>
      <c r="D40" s="1087"/>
      <c r="E40" s="1087"/>
      <c r="F40" s="133" t="s">
        <v>954</v>
      </c>
      <c r="G40" s="129"/>
    </row>
    <row r="41" spans="1:7">
      <c r="B41" s="1074" t="s">
        <v>682</v>
      </c>
      <c r="C41" s="1074"/>
      <c r="D41" s="1074"/>
      <c r="E41" s="1074"/>
      <c r="F41" s="1074"/>
      <c r="G41" s="1074"/>
    </row>
    <row r="42" spans="1:7">
      <c r="B42" s="4"/>
      <c r="C42" s="136"/>
      <c r="D42" s="136"/>
      <c r="E42" s="136"/>
      <c r="F42" s="137"/>
      <c r="G42" s="137"/>
    </row>
    <row r="43" spans="1:7" ht="13.5" customHeight="1" thickBot="1">
      <c r="A43" s="1115" t="s">
        <v>489</v>
      </c>
      <c r="B43" s="1115"/>
      <c r="C43" s="1115"/>
      <c r="D43" s="1115"/>
      <c r="E43" s="1115"/>
      <c r="F43" s="4"/>
      <c r="G43" s="5" t="s">
        <v>678</v>
      </c>
    </row>
    <row r="44" spans="1:7" ht="25.5">
      <c r="A44" s="1083" t="s">
        <v>587</v>
      </c>
      <c r="B44" s="1084"/>
      <c r="C44" s="1084"/>
      <c r="D44" s="1084"/>
      <c r="E44" s="1085"/>
      <c r="F44" s="119" t="s">
        <v>615</v>
      </c>
      <c r="G44" s="23" t="s">
        <v>48</v>
      </c>
    </row>
    <row r="45" spans="1:7">
      <c r="A45" s="1088" t="s">
        <v>594</v>
      </c>
      <c r="B45" s="1089"/>
      <c r="C45" s="1089"/>
      <c r="D45" s="1089"/>
      <c r="E45" s="1090"/>
      <c r="F45" s="120" t="s">
        <v>595</v>
      </c>
      <c r="G45" s="121">
        <v>1</v>
      </c>
    </row>
    <row r="46" spans="1:7">
      <c r="A46" s="1091" t="s">
        <v>490</v>
      </c>
      <c r="B46" s="1092"/>
      <c r="C46" s="1092"/>
      <c r="D46" s="1092"/>
      <c r="E46" s="1093"/>
      <c r="F46" s="130" t="s">
        <v>38</v>
      </c>
      <c r="G46" s="367">
        <f>ОПР!$I$31</f>
        <v>0</v>
      </c>
    </row>
    <row r="47" spans="1:7">
      <c r="A47" s="1080" t="s">
        <v>654</v>
      </c>
      <c r="B47" s="1081"/>
      <c r="C47" s="1081"/>
      <c r="D47" s="1081"/>
      <c r="E47" s="1082"/>
      <c r="F47" s="131" t="s">
        <v>39</v>
      </c>
      <c r="G47" s="127">
        <f>SUM(G48:G51)</f>
        <v>0</v>
      </c>
    </row>
    <row r="48" spans="1:7">
      <c r="A48" s="945" t="s">
        <v>733</v>
      </c>
      <c r="B48" s="946"/>
      <c r="C48" s="946"/>
      <c r="D48" s="946"/>
      <c r="E48" s="947"/>
      <c r="F48" s="122" t="s">
        <v>40</v>
      </c>
      <c r="G48" s="123"/>
    </row>
    <row r="49" spans="1:7">
      <c r="A49" s="945" t="s">
        <v>734</v>
      </c>
      <c r="B49" s="946"/>
      <c r="C49" s="946"/>
      <c r="D49" s="946"/>
      <c r="E49" s="947"/>
      <c r="F49" s="122" t="s">
        <v>1091</v>
      </c>
      <c r="G49" s="123"/>
    </row>
    <row r="50" spans="1:7">
      <c r="A50" s="945" t="s">
        <v>735</v>
      </c>
      <c r="B50" s="946"/>
      <c r="C50" s="946"/>
      <c r="D50" s="946"/>
      <c r="E50" s="947"/>
      <c r="F50" s="122" t="s">
        <v>1092</v>
      </c>
      <c r="G50" s="123"/>
    </row>
    <row r="51" spans="1:7">
      <c r="A51" s="945" t="s">
        <v>736</v>
      </c>
      <c r="B51" s="946"/>
      <c r="C51" s="946"/>
      <c r="D51" s="946"/>
      <c r="E51" s="947"/>
      <c r="F51" s="122" t="s">
        <v>1093</v>
      </c>
      <c r="G51" s="123"/>
    </row>
    <row r="52" spans="1:7">
      <c r="A52" s="1080" t="s">
        <v>1120</v>
      </c>
      <c r="B52" s="1081"/>
      <c r="C52" s="1081"/>
      <c r="D52" s="1081"/>
      <c r="E52" s="1082"/>
      <c r="F52" s="122" t="s">
        <v>1094</v>
      </c>
      <c r="G52" s="123"/>
    </row>
    <row r="53" spans="1:7" ht="13.5" thickBot="1">
      <c r="A53" s="1098" t="s">
        <v>394</v>
      </c>
      <c r="B53" s="1099"/>
      <c r="C53" s="1099"/>
      <c r="D53" s="1099"/>
      <c r="E53" s="1100"/>
      <c r="F53" s="124" t="s">
        <v>1095</v>
      </c>
      <c r="G53" s="485">
        <f>G46-G47-G52</f>
        <v>0</v>
      </c>
    </row>
    <row r="54" spans="1:7">
      <c r="B54" s="239"/>
      <c r="C54" s="239"/>
      <c r="D54" s="239"/>
      <c r="E54" s="239"/>
      <c r="F54" s="240"/>
      <c r="G54" s="241"/>
    </row>
    <row r="55" spans="1:7" ht="13.5" thickBot="1">
      <c r="A55" s="1094" t="s">
        <v>686</v>
      </c>
      <c r="B55" s="1094"/>
      <c r="C55" s="1094"/>
      <c r="D55" s="1094"/>
      <c r="E55" s="1094"/>
      <c r="F55" s="4"/>
      <c r="G55" s="5" t="s">
        <v>678</v>
      </c>
    </row>
    <row r="56" spans="1:7" ht="39" customHeight="1">
      <c r="A56" s="1083" t="s">
        <v>1103</v>
      </c>
      <c r="B56" s="1084"/>
      <c r="C56" s="1084"/>
      <c r="D56" s="1084"/>
      <c r="E56" s="1085"/>
      <c r="F56" s="119" t="s">
        <v>615</v>
      </c>
      <c r="G56" s="23" t="s">
        <v>48</v>
      </c>
    </row>
    <row r="57" spans="1:7">
      <c r="A57" s="1088" t="s">
        <v>594</v>
      </c>
      <c r="B57" s="1089"/>
      <c r="C57" s="1089"/>
      <c r="D57" s="1089"/>
      <c r="E57" s="1090"/>
      <c r="F57" s="120" t="s">
        <v>595</v>
      </c>
      <c r="G57" s="121">
        <v>1</v>
      </c>
    </row>
    <row r="58" spans="1:7" ht="12.75" customHeight="1">
      <c r="A58" s="1095" t="s">
        <v>491</v>
      </c>
      <c r="B58" s="1096"/>
      <c r="C58" s="1096"/>
      <c r="D58" s="1096"/>
      <c r="E58" s="1097"/>
      <c r="F58" s="138" t="s">
        <v>634</v>
      </c>
      <c r="G58" s="123"/>
    </row>
    <row r="59" spans="1:7">
      <c r="A59" s="1080" t="s">
        <v>965</v>
      </c>
      <c r="B59" s="1081"/>
      <c r="C59" s="1081"/>
      <c r="D59" s="1081"/>
      <c r="E59" s="1082"/>
      <c r="F59" s="122" t="s">
        <v>635</v>
      </c>
      <c r="G59" s="123"/>
    </row>
    <row r="60" spans="1:7" ht="12.75" customHeight="1">
      <c r="A60" s="1095" t="s">
        <v>492</v>
      </c>
      <c r="B60" s="1096"/>
      <c r="C60" s="1096"/>
      <c r="D60" s="1096"/>
      <c r="E60" s="1097"/>
      <c r="F60" s="122" t="s">
        <v>636</v>
      </c>
      <c r="G60" s="123"/>
    </row>
    <row r="61" spans="1:7" ht="13.5" thickBot="1">
      <c r="A61" s="1098" t="s">
        <v>648</v>
      </c>
      <c r="B61" s="1099"/>
      <c r="C61" s="1099"/>
      <c r="D61" s="1099"/>
      <c r="E61" s="1100"/>
      <c r="F61" s="124" t="s">
        <v>637</v>
      </c>
      <c r="G61" s="129"/>
    </row>
    <row r="62" spans="1:7" ht="12.75" customHeight="1">
      <c r="B62" s="1074" t="s">
        <v>682</v>
      </c>
      <c r="C62" s="1074"/>
      <c r="D62" s="1074"/>
      <c r="E62" s="1074"/>
      <c r="F62" s="1074"/>
      <c r="G62" s="1074"/>
    </row>
    <row r="63" spans="1:7" ht="12.75" customHeight="1">
      <c r="B63" s="134" t="s">
        <v>229</v>
      </c>
      <c r="C63" s="135"/>
      <c r="D63" s="135"/>
      <c r="E63" s="135"/>
      <c r="F63" s="135"/>
      <c r="G63" s="135"/>
    </row>
    <row r="64" spans="1:7" ht="12.75" customHeight="1">
      <c r="B64" s="134"/>
      <c r="C64" s="135"/>
      <c r="D64" s="135"/>
      <c r="E64" s="135"/>
      <c r="F64" s="135"/>
      <c r="G64" s="135"/>
    </row>
    <row r="65" spans="1:7" ht="12.75" customHeight="1">
      <c r="B65" s="134"/>
      <c r="C65" s="135"/>
      <c r="D65" s="135"/>
      <c r="E65" s="135"/>
      <c r="F65" s="135"/>
      <c r="G65" s="135"/>
    </row>
    <row r="66" spans="1:7" ht="12.75" customHeight="1" thickBot="1">
      <c r="A66" s="1079" t="s">
        <v>964</v>
      </c>
      <c r="B66" s="1079"/>
      <c r="C66" s="1079"/>
      <c r="D66" s="1079"/>
      <c r="E66" s="1079"/>
      <c r="F66" s="1079"/>
      <c r="G66" s="4" t="s">
        <v>678</v>
      </c>
    </row>
    <row r="67" spans="1:7" s="590" customFormat="1" ht="23.25" customHeight="1">
      <c r="A67" s="1075" t="s">
        <v>681</v>
      </c>
      <c r="B67" s="1076"/>
      <c r="C67" s="1076"/>
      <c r="D67" s="1076"/>
      <c r="E67" s="1077"/>
      <c r="F67" s="576" t="s">
        <v>615</v>
      </c>
      <c r="G67" s="577" t="s">
        <v>48</v>
      </c>
    </row>
    <row r="68" spans="1:7" s="590" customFormat="1" ht="9" customHeight="1">
      <c r="A68" s="985" t="s">
        <v>594</v>
      </c>
      <c r="B68" s="1078"/>
      <c r="C68" s="1078"/>
      <c r="D68" s="1078"/>
      <c r="E68" s="986"/>
      <c r="F68" s="588" t="s">
        <v>595</v>
      </c>
      <c r="G68" s="589">
        <v>1</v>
      </c>
    </row>
    <row r="69" spans="1:7">
      <c r="A69" s="1071" t="s">
        <v>493</v>
      </c>
      <c r="B69" s="1072"/>
      <c r="C69" s="1072"/>
      <c r="D69" s="1072"/>
      <c r="E69" s="1073"/>
      <c r="F69" s="354" t="s">
        <v>638</v>
      </c>
      <c r="G69" s="355">
        <f>SUM(G70:G79)+SUM(G86:G112)+SUM(G114:G115)</f>
        <v>0</v>
      </c>
    </row>
    <row r="70" spans="1:7">
      <c r="A70" s="1068" t="s">
        <v>494</v>
      </c>
      <c r="B70" s="1069"/>
      <c r="C70" s="1069"/>
      <c r="D70" s="1069"/>
      <c r="E70" s="1070"/>
      <c r="F70" s="356" t="s">
        <v>639</v>
      </c>
      <c r="G70" s="357"/>
    </row>
    <row r="71" spans="1:7">
      <c r="A71" s="1068" t="s">
        <v>495</v>
      </c>
      <c r="B71" s="1069"/>
      <c r="C71" s="1069"/>
      <c r="D71" s="1069"/>
      <c r="E71" s="1070"/>
      <c r="F71" s="356" t="s">
        <v>640</v>
      </c>
      <c r="G71" s="357"/>
    </row>
    <row r="72" spans="1:7">
      <c r="A72" s="1068" t="s">
        <v>496</v>
      </c>
      <c r="B72" s="1069"/>
      <c r="C72" s="1069"/>
      <c r="D72" s="1069"/>
      <c r="E72" s="1070"/>
      <c r="F72" s="356" t="s">
        <v>641</v>
      </c>
      <c r="G72" s="357"/>
    </row>
    <row r="73" spans="1:7">
      <c r="A73" s="1068" t="s">
        <v>497</v>
      </c>
      <c r="B73" s="1069"/>
      <c r="C73" s="1069"/>
      <c r="D73" s="1069"/>
      <c r="E73" s="1070"/>
      <c r="F73" s="356" t="s">
        <v>642</v>
      </c>
      <c r="G73" s="357"/>
    </row>
    <row r="74" spans="1:7" ht="12.75" customHeight="1">
      <c r="A74" s="1068" t="s">
        <v>498</v>
      </c>
      <c r="B74" s="1069"/>
      <c r="C74" s="1069"/>
      <c r="D74" s="1069"/>
      <c r="E74" s="1070"/>
      <c r="F74" s="356" t="s">
        <v>643</v>
      </c>
      <c r="G74" s="357"/>
    </row>
    <row r="75" spans="1:7" ht="12.75" customHeight="1">
      <c r="A75" s="1068" t="s">
        <v>186</v>
      </c>
      <c r="B75" s="1069"/>
      <c r="C75" s="1069"/>
      <c r="D75" s="1069"/>
      <c r="E75" s="1070"/>
      <c r="F75" s="356" t="s">
        <v>301</v>
      </c>
      <c r="G75" s="357"/>
    </row>
    <row r="76" spans="1:7" ht="12.75" customHeight="1">
      <c r="A76" s="1068" t="s">
        <v>187</v>
      </c>
      <c r="B76" s="1069"/>
      <c r="C76" s="1069"/>
      <c r="D76" s="1069"/>
      <c r="E76" s="1070"/>
      <c r="F76" s="356" t="s">
        <v>302</v>
      </c>
      <c r="G76" s="357"/>
    </row>
    <row r="77" spans="1:7" ht="12.75" customHeight="1">
      <c r="A77" s="1068" t="s">
        <v>184</v>
      </c>
      <c r="B77" s="1069"/>
      <c r="C77" s="1069"/>
      <c r="D77" s="1069"/>
      <c r="E77" s="1070"/>
      <c r="F77" s="356" t="s">
        <v>303</v>
      </c>
      <c r="G77" s="357"/>
    </row>
    <row r="78" spans="1:7" ht="21.75" customHeight="1">
      <c r="A78" s="1047" t="s">
        <v>795</v>
      </c>
      <c r="B78" s="1048"/>
      <c r="C78" s="1048"/>
      <c r="D78" s="1048"/>
      <c r="E78" s="1049"/>
      <c r="F78" s="356" t="s">
        <v>304</v>
      </c>
      <c r="G78" s="357"/>
    </row>
    <row r="79" spans="1:7" ht="25.5" customHeight="1">
      <c r="A79" s="1047" t="s">
        <v>687</v>
      </c>
      <c r="B79" s="1048"/>
      <c r="C79" s="1048"/>
      <c r="D79" s="1048"/>
      <c r="E79" s="1049"/>
      <c r="F79" s="356" t="s">
        <v>305</v>
      </c>
      <c r="G79" s="357"/>
    </row>
    <row r="80" spans="1:7" ht="11.25" customHeight="1">
      <c r="A80" s="1062" t="s">
        <v>115</v>
      </c>
      <c r="B80" s="1063"/>
      <c r="C80" s="1063"/>
      <c r="D80" s="1063"/>
      <c r="E80" s="1064"/>
      <c r="F80" s="356"/>
      <c r="G80" s="357"/>
    </row>
    <row r="81" spans="1:7" ht="12.75" customHeight="1">
      <c r="A81" s="1062" t="s">
        <v>955</v>
      </c>
      <c r="B81" s="1063"/>
      <c r="C81" s="1063"/>
      <c r="D81" s="1063"/>
      <c r="E81" s="1064"/>
      <c r="F81" s="356" t="s">
        <v>959</v>
      </c>
      <c r="G81" s="357"/>
    </row>
    <row r="82" spans="1:7" ht="12.75" customHeight="1">
      <c r="A82" s="1062" t="s">
        <v>90</v>
      </c>
      <c r="B82" s="1063"/>
      <c r="C82" s="1063"/>
      <c r="D82" s="1063"/>
      <c r="E82" s="1064"/>
      <c r="F82" s="356" t="s">
        <v>960</v>
      </c>
      <c r="G82" s="357"/>
    </row>
    <row r="83" spans="1:7" ht="12.75" customHeight="1">
      <c r="A83" s="1062" t="s">
        <v>956</v>
      </c>
      <c r="B83" s="1063"/>
      <c r="C83" s="1063"/>
      <c r="D83" s="1063"/>
      <c r="E83" s="1064"/>
      <c r="F83" s="356" t="s">
        <v>961</v>
      </c>
      <c r="G83" s="357"/>
    </row>
    <row r="84" spans="1:7" ht="12.75" customHeight="1">
      <c r="A84" s="1062" t="s">
        <v>957</v>
      </c>
      <c r="B84" s="1063"/>
      <c r="C84" s="1063"/>
      <c r="D84" s="1063"/>
      <c r="E84" s="1064"/>
      <c r="F84" s="356" t="s">
        <v>962</v>
      </c>
      <c r="G84" s="357"/>
    </row>
    <row r="85" spans="1:7" ht="37.5" customHeight="1">
      <c r="A85" s="1065" t="s">
        <v>91</v>
      </c>
      <c r="B85" s="1066"/>
      <c r="C85" s="1066"/>
      <c r="D85" s="1066"/>
      <c r="E85" s="1067"/>
      <c r="F85" s="356" t="s">
        <v>963</v>
      </c>
      <c r="G85" s="357"/>
    </row>
    <row r="86" spans="1:7" ht="12.75" customHeight="1">
      <c r="A86" s="1047" t="s">
        <v>688</v>
      </c>
      <c r="B86" s="1048"/>
      <c r="C86" s="1048"/>
      <c r="D86" s="1048"/>
      <c r="E86" s="1049"/>
      <c r="F86" s="356" t="s">
        <v>306</v>
      </c>
      <c r="G86" s="357"/>
    </row>
    <row r="87" spans="1:7" ht="12.75" customHeight="1">
      <c r="A87" s="1047" t="s">
        <v>829</v>
      </c>
      <c r="B87" s="1048"/>
      <c r="C87" s="1048"/>
      <c r="D87" s="1048"/>
      <c r="E87" s="1049"/>
      <c r="F87" s="356" t="s">
        <v>893</v>
      </c>
      <c r="G87" s="357"/>
    </row>
    <row r="88" spans="1:7" ht="12.75" customHeight="1">
      <c r="A88" s="1047" t="s">
        <v>689</v>
      </c>
      <c r="B88" s="1048"/>
      <c r="C88" s="1048"/>
      <c r="D88" s="1048"/>
      <c r="E88" s="1049"/>
      <c r="F88" s="356" t="s">
        <v>307</v>
      </c>
      <c r="G88" s="357"/>
    </row>
    <row r="89" spans="1:7" ht="12.75" customHeight="1">
      <c r="A89" s="1047" t="s">
        <v>690</v>
      </c>
      <c r="B89" s="1048"/>
      <c r="C89" s="1048"/>
      <c r="D89" s="1048"/>
      <c r="E89" s="1049"/>
      <c r="F89" s="356" t="s">
        <v>308</v>
      </c>
      <c r="G89" s="357"/>
    </row>
    <row r="90" spans="1:7" ht="12.75" customHeight="1">
      <c r="A90" s="1047" t="s">
        <v>691</v>
      </c>
      <c r="B90" s="1048"/>
      <c r="C90" s="1048"/>
      <c r="D90" s="1048"/>
      <c r="E90" s="1049"/>
      <c r="F90" s="356" t="s">
        <v>309</v>
      </c>
      <c r="G90" s="357"/>
    </row>
    <row r="91" spans="1:7" ht="12.75" customHeight="1">
      <c r="A91" s="1047" t="s">
        <v>658</v>
      </c>
      <c r="B91" s="1048"/>
      <c r="C91" s="1048"/>
      <c r="D91" s="1048"/>
      <c r="E91" s="1049"/>
      <c r="F91" s="356" t="s">
        <v>310</v>
      </c>
      <c r="G91" s="357"/>
    </row>
    <row r="92" spans="1:7" ht="12.75" customHeight="1">
      <c r="A92" s="1047" t="s">
        <v>659</v>
      </c>
      <c r="B92" s="1048"/>
      <c r="C92" s="1048"/>
      <c r="D92" s="1048"/>
      <c r="E92" s="1049"/>
      <c r="F92" s="356" t="s">
        <v>311</v>
      </c>
      <c r="G92" s="357"/>
    </row>
    <row r="93" spans="1:7" ht="12.75" customHeight="1">
      <c r="A93" s="1047" t="s">
        <v>660</v>
      </c>
      <c r="B93" s="1048"/>
      <c r="C93" s="1048"/>
      <c r="D93" s="1048"/>
      <c r="E93" s="1049"/>
      <c r="F93" s="356" t="s">
        <v>312</v>
      </c>
      <c r="G93" s="357"/>
    </row>
    <row r="94" spans="1:7" ht="12.75" customHeight="1">
      <c r="A94" s="1047" t="s">
        <v>661</v>
      </c>
      <c r="B94" s="1048"/>
      <c r="C94" s="1048"/>
      <c r="D94" s="1048"/>
      <c r="E94" s="1049"/>
      <c r="F94" s="356" t="s">
        <v>313</v>
      </c>
      <c r="G94" s="357"/>
    </row>
    <row r="95" spans="1:7" ht="12.75" customHeight="1">
      <c r="A95" s="1047" t="s">
        <v>662</v>
      </c>
      <c r="B95" s="1048"/>
      <c r="C95" s="1048"/>
      <c r="D95" s="1048"/>
      <c r="E95" s="1049"/>
      <c r="F95" s="356" t="s">
        <v>314</v>
      </c>
      <c r="G95" s="357"/>
    </row>
    <row r="96" spans="1:7" ht="12.75" customHeight="1">
      <c r="A96" s="1047" t="s">
        <v>597</v>
      </c>
      <c r="B96" s="1048"/>
      <c r="C96" s="1048"/>
      <c r="D96" s="1048"/>
      <c r="E96" s="1049"/>
      <c r="F96" s="356" t="s">
        <v>279</v>
      </c>
      <c r="G96" s="357"/>
    </row>
    <row r="97" spans="1:7" ht="12.75" customHeight="1">
      <c r="A97" s="1047" t="s">
        <v>663</v>
      </c>
      <c r="B97" s="1048"/>
      <c r="C97" s="1048"/>
      <c r="D97" s="1048"/>
      <c r="E97" s="1049"/>
      <c r="F97" s="356" t="s">
        <v>315</v>
      </c>
      <c r="G97" s="357"/>
    </row>
    <row r="98" spans="1:7" ht="12.75" customHeight="1">
      <c r="A98" s="1047" t="s">
        <v>669</v>
      </c>
      <c r="B98" s="1048"/>
      <c r="C98" s="1048"/>
      <c r="D98" s="1048"/>
      <c r="E98" s="1049"/>
      <c r="F98" s="356" t="s">
        <v>316</v>
      </c>
      <c r="G98" s="357"/>
    </row>
    <row r="99" spans="1:7" ht="12.75" customHeight="1">
      <c r="A99" s="1047" t="s">
        <v>670</v>
      </c>
      <c r="B99" s="1048"/>
      <c r="C99" s="1048"/>
      <c r="D99" s="1048"/>
      <c r="E99" s="1049"/>
      <c r="F99" s="356" t="s">
        <v>280</v>
      </c>
      <c r="G99" s="357"/>
    </row>
    <row r="100" spans="1:7" ht="12.75" customHeight="1">
      <c r="A100" s="1047" t="s">
        <v>671</v>
      </c>
      <c r="B100" s="1048"/>
      <c r="C100" s="1048"/>
      <c r="D100" s="1048"/>
      <c r="E100" s="1049"/>
      <c r="F100" s="356" t="s">
        <v>317</v>
      </c>
      <c r="G100" s="357"/>
    </row>
    <row r="101" spans="1:7" ht="12.75" customHeight="1">
      <c r="A101" s="1047" t="s">
        <v>672</v>
      </c>
      <c r="B101" s="1048"/>
      <c r="C101" s="1048"/>
      <c r="D101" s="1048"/>
      <c r="E101" s="1049"/>
      <c r="F101" s="356" t="s">
        <v>318</v>
      </c>
      <c r="G101" s="357"/>
    </row>
    <row r="102" spans="1:7" ht="12.75" customHeight="1">
      <c r="A102" s="1047" t="s">
        <v>673</v>
      </c>
      <c r="B102" s="1048"/>
      <c r="C102" s="1048"/>
      <c r="D102" s="1048"/>
      <c r="E102" s="1049"/>
      <c r="F102" s="356" t="s">
        <v>319</v>
      </c>
      <c r="G102" s="357"/>
    </row>
    <row r="103" spans="1:7" ht="12.75" customHeight="1">
      <c r="A103" s="1047" t="s">
        <v>674</v>
      </c>
      <c r="B103" s="1048"/>
      <c r="C103" s="1048"/>
      <c r="D103" s="1048"/>
      <c r="E103" s="1049"/>
      <c r="F103" s="356" t="s">
        <v>320</v>
      </c>
      <c r="G103" s="357"/>
    </row>
    <row r="104" spans="1:7" ht="12.75" customHeight="1">
      <c r="A104" s="1047" t="s">
        <v>675</v>
      </c>
      <c r="B104" s="1048"/>
      <c r="C104" s="1048"/>
      <c r="D104" s="1048"/>
      <c r="E104" s="1049"/>
      <c r="F104" s="356" t="s">
        <v>321</v>
      </c>
      <c r="G104" s="357"/>
    </row>
    <row r="105" spans="1:7" ht="12.75" customHeight="1">
      <c r="A105" s="1047" t="s">
        <v>185</v>
      </c>
      <c r="B105" s="1048"/>
      <c r="C105" s="1048"/>
      <c r="D105" s="1048"/>
      <c r="E105" s="1049"/>
      <c r="F105" s="356" t="s">
        <v>322</v>
      </c>
      <c r="G105" s="357"/>
    </row>
    <row r="106" spans="1:7" ht="12.75" customHeight="1">
      <c r="A106" s="1047" t="s">
        <v>824</v>
      </c>
      <c r="B106" s="1048"/>
      <c r="C106" s="1048"/>
      <c r="D106" s="1048"/>
      <c r="E106" s="1049"/>
      <c r="F106" s="356" t="s">
        <v>323</v>
      </c>
      <c r="G106" s="357"/>
    </row>
    <row r="107" spans="1:7" ht="50.25" customHeight="1">
      <c r="A107" s="1047" t="s">
        <v>958</v>
      </c>
      <c r="B107" s="1048"/>
      <c r="C107" s="1048"/>
      <c r="D107" s="1048"/>
      <c r="E107" s="1049"/>
      <c r="F107" s="356" t="s">
        <v>324</v>
      </c>
      <c r="G107" s="357"/>
    </row>
    <row r="108" spans="1:7" ht="21.75" customHeight="1">
      <c r="A108" s="1047" t="s">
        <v>410</v>
      </c>
      <c r="B108" s="1048"/>
      <c r="C108" s="1048"/>
      <c r="D108" s="1048"/>
      <c r="E108" s="1049"/>
      <c r="F108" s="356" t="s">
        <v>325</v>
      </c>
      <c r="G108" s="357"/>
    </row>
    <row r="109" spans="1:7" ht="12.75" customHeight="1">
      <c r="A109" s="1047" t="s">
        <v>411</v>
      </c>
      <c r="B109" s="1048"/>
      <c r="C109" s="1048"/>
      <c r="D109" s="1048"/>
      <c r="E109" s="1049"/>
      <c r="F109" s="356" t="s">
        <v>326</v>
      </c>
      <c r="G109" s="357"/>
    </row>
    <row r="110" spans="1:7" ht="37.5" customHeight="1">
      <c r="A110" s="1047" t="s">
        <v>1174</v>
      </c>
      <c r="B110" s="1048"/>
      <c r="C110" s="1048"/>
      <c r="D110" s="1048"/>
      <c r="E110" s="1049"/>
      <c r="F110" s="356" t="s">
        <v>327</v>
      </c>
      <c r="G110" s="357"/>
    </row>
    <row r="111" spans="1:7" ht="12.75" customHeight="1">
      <c r="A111" s="1047" t="s">
        <v>1175</v>
      </c>
      <c r="B111" s="1048"/>
      <c r="C111" s="1048"/>
      <c r="D111" s="1048"/>
      <c r="E111" s="1049"/>
      <c r="F111" s="356" t="s">
        <v>1031</v>
      </c>
      <c r="G111" s="357"/>
    </row>
    <row r="112" spans="1:7" ht="12.75" customHeight="1">
      <c r="A112" s="1047" t="s">
        <v>1176</v>
      </c>
      <c r="B112" s="1048"/>
      <c r="C112" s="1048"/>
      <c r="D112" s="1048"/>
      <c r="E112" s="1049"/>
      <c r="F112" s="356" t="s">
        <v>328</v>
      </c>
      <c r="G112" s="357"/>
    </row>
    <row r="113" spans="1:7" ht="12.75" customHeight="1">
      <c r="A113" s="1047" t="s">
        <v>116</v>
      </c>
      <c r="B113" s="1048"/>
      <c r="C113" s="1048"/>
      <c r="D113" s="1048"/>
      <c r="E113" s="1049"/>
      <c r="F113" s="356">
        <v>61471</v>
      </c>
      <c r="G113" s="357"/>
    </row>
    <row r="114" spans="1:7" ht="12.75" customHeight="1">
      <c r="A114" s="1047" t="s">
        <v>1177</v>
      </c>
      <c r="B114" s="1048"/>
      <c r="C114" s="1048"/>
      <c r="D114" s="1048"/>
      <c r="E114" s="1049"/>
      <c r="F114" s="356" t="s">
        <v>329</v>
      </c>
      <c r="G114" s="357"/>
    </row>
    <row r="115" spans="1:7" ht="39" customHeight="1" thickBot="1">
      <c r="A115" s="1059" t="s">
        <v>1081</v>
      </c>
      <c r="B115" s="1060"/>
      <c r="C115" s="1060"/>
      <c r="D115" s="1060"/>
      <c r="E115" s="1061"/>
      <c r="F115" s="358" t="s">
        <v>330</v>
      </c>
      <c r="G115" s="359"/>
    </row>
    <row r="116" spans="1:7" ht="3" customHeight="1">
      <c r="B116" s="4"/>
      <c r="C116" s="4"/>
      <c r="D116" s="4"/>
      <c r="E116" s="4"/>
      <c r="F116" s="8"/>
      <c r="G116" s="4"/>
    </row>
    <row r="117" spans="1:7" ht="4.5" customHeight="1">
      <c r="B117" s="140"/>
      <c r="C117" s="28"/>
      <c r="D117" s="28"/>
      <c r="E117" s="28"/>
      <c r="F117" s="141"/>
      <c r="G117" s="142"/>
    </row>
    <row r="118" spans="1:7">
      <c r="B118" s="143"/>
      <c r="C118" s="143"/>
      <c r="D118" s="143"/>
      <c r="E118" s="143"/>
      <c r="F118" s="144" t="s">
        <v>298</v>
      </c>
      <c r="G118" s="744" t="s">
        <v>1206</v>
      </c>
    </row>
    <row r="119" spans="1:7">
      <c r="B119" s="143"/>
      <c r="C119" s="145"/>
      <c r="D119" s="145"/>
      <c r="E119" s="145"/>
      <c r="F119" s="146"/>
      <c r="G119" s="147"/>
    </row>
    <row r="120" spans="1:7">
      <c r="B120" s="148" t="s">
        <v>981</v>
      </c>
      <c r="C120" s="1052" t="str">
        <f>баланс!C216</f>
        <v>ГЕОРГИ ГАЙДАРСКИ</v>
      </c>
      <c r="D120" s="1053"/>
      <c r="E120" s="1054"/>
      <c r="F120" s="146"/>
      <c r="G120" s="149"/>
    </row>
    <row r="121" spans="1:7">
      <c r="B121" s="148" t="s">
        <v>21</v>
      </c>
      <c r="C121" s="1052" t="str">
        <f>баланс!C217</f>
        <v>РИЛКА ПУМОВА</v>
      </c>
      <c r="D121" s="1053"/>
      <c r="E121" s="1054"/>
      <c r="F121" s="146"/>
      <c r="G121" s="149"/>
    </row>
    <row r="122" spans="1:7">
      <c r="B122" s="143" t="s">
        <v>229</v>
      </c>
      <c r="C122" s="1055" t="str">
        <f>баланс!C218</f>
        <v>(име,презиме,фамилия)</v>
      </c>
      <c r="D122" s="1056"/>
      <c r="E122" s="1057"/>
      <c r="F122" s="150"/>
      <c r="G122" s="151" t="s">
        <v>221</v>
      </c>
    </row>
    <row r="123" spans="1:7">
      <c r="B123" s="144" t="s">
        <v>222</v>
      </c>
      <c r="C123" s="1052" t="str">
        <f>баланс!C219</f>
        <v>ГЕОРГИ ГАЙДАРСКИ</v>
      </c>
      <c r="D123" s="1053"/>
      <c r="E123" s="1054"/>
      <c r="F123" s="20"/>
      <c r="G123" s="267" t="str">
        <f>баланс!F219</f>
        <v>064 848964</v>
      </c>
    </row>
    <row r="124" spans="1:7">
      <c r="B124" s="143"/>
      <c r="C124" s="1058" t="s">
        <v>437</v>
      </c>
      <c r="D124" s="1058"/>
      <c r="E124" s="1058"/>
      <c r="F124" s="152"/>
      <c r="G124" s="151" t="s">
        <v>868</v>
      </c>
    </row>
    <row r="125" spans="1:7">
      <c r="B125" s="3"/>
      <c r="C125" s="3"/>
      <c r="D125" s="3"/>
      <c r="E125" s="3"/>
      <c r="F125" s="3"/>
      <c r="G125" s="3"/>
    </row>
    <row r="126" spans="1:7">
      <c r="B126" s="153"/>
      <c r="C126" s="154"/>
      <c r="D126" s="114"/>
      <c r="E126" s="114"/>
      <c r="F126" s="114"/>
      <c r="G126" s="3"/>
    </row>
    <row r="127" spans="1:7">
      <c r="B127" s="1050"/>
      <c r="C127" s="1051"/>
      <c r="D127" s="1051"/>
      <c r="E127" s="1051"/>
      <c r="F127" s="1051"/>
      <c r="G127" s="1051"/>
    </row>
  </sheetData>
  <mergeCells count="113">
    <mergeCell ref="A109:E109"/>
    <mergeCell ref="A92:E92"/>
    <mergeCell ref="A93:E93"/>
    <mergeCell ref="A95:E95"/>
    <mergeCell ref="A110:E110"/>
    <mergeCell ref="A101:E101"/>
    <mergeCell ref="A12:E12"/>
    <mergeCell ref="A13:E13"/>
    <mergeCell ref="A48:E48"/>
    <mergeCell ref="A49:E49"/>
    <mergeCell ref="A52:E52"/>
    <mergeCell ref="A53:E53"/>
    <mergeCell ref="A50:E50"/>
    <mergeCell ref="A51:E51"/>
    <mergeCell ref="A19:E19"/>
    <mergeCell ref="A36:E36"/>
    <mergeCell ref="A20:E20"/>
    <mergeCell ref="A43:E43"/>
    <mergeCell ref="A32:E32"/>
    <mergeCell ref="A24:E24"/>
    <mergeCell ref="A31:E31"/>
    <mergeCell ref="B41:G41"/>
    <mergeCell ref="A37:E37"/>
    <mergeCell ref="A21:E21"/>
    <mergeCell ref="A35:E35"/>
    <mergeCell ref="A23:E23"/>
    <mergeCell ref="A2:E2"/>
    <mergeCell ref="A3:E3"/>
    <mergeCell ref="A4:E4"/>
    <mergeCell ref="A5:E5"/>
    <mergeCell ref="A27:E27"/>
    <mergeCell ref="A28:E28"/>
    <mergeCell ref="A29:E29"/>
    <mergeCell ref="A30:E30"/>
    <mergeCell ref="A25:E25"/>
    <mergeCell ref="A26:E26"/>
    <mergeCell ref="A33:E33"/>
    <mergeCell ref="A34:E34"/>
    <mergeCell ref="A15:E15"/>
    <mergeCell ref="A16:E16"/>
    <mergeCell ref="A18:E18"/>
    <mergeCell ref="A17:E17"/>
    <mergeCell ref="A6:E6"/>
    <mergeCell ref="A7:E7"/>
    <mergeCell ref="A8:E8"/>
    <mergeCell ref="A14:E14"/>
    <mergeCell ref="A9:G9"/>
    <mergeCell ref="A10:G10"/>
    <mergeCell ref="B62:G62"/>
    <mergeCell ref="A67:E67"/>
    <mergeCell ref="A68:E68"/>
    <mergeCell ref="A66:F66"/>
    <mergeCell ref="A47:E47"/>
    <mergeCell ref="A44:E44"/>
    <mergeCell ref="A38:E38"/>
    <mergeCell ref="A40:E40"/>
    <mergeCell ref="A39:E39"/>
    <mergeCell ref="A45:E45"/>
    <mergeCell ref="A46:E46"/>
    <mergeCell ref="A55:E55"/>
    <mergeCell ref="A56:E56"/>
    <mergeCell ref="A57:E57"/>
    <mergeCell ref="A59:E59"/>
    <mergeCell ref="A60:E60"/>
    <mergeCell ref="A61:E61"/>
    <mergeCell ref="A58:E58"/>
    <mergeCell ref="A74:E74"/>
    <mergeCell ref="A75:E75"/>
    <mergeCell ref="A81:E81"/>
    <mergeCell ref="A78:E78"/>
    <mergeCell ref="A82:E82"/>
    <mergeCell ref="A77:E77"/>
    <mergeCell ref="A76:E76"/>
    <mergeCell ref="A69:E69"/>
    <mergeCell ref="A70:E70"/>
    <mergeCell ref="A71:E71"/>
    <mergeCell ref="A72:E72"/>
    <mergeCell ref="A73:E73"/>
    <mergeCell ref="A83:E83"/>
    <mergeCell ref="A84:E84"/>
    <mergeCell ref="A91:E91"/>
    <mergeCell ref="A87:E87"/>
    <mergeCell ref="A88:E88"/>
    <mergeCell ref="A89:E89"/>
    <mergeCell ref="A79:E79"/>
    <mergeCell ref="A86:E86"/>
    <mergeCell ref="A80:E80"/>
    <mergeCell ref="A90:E90"/>
    <mergeCell ref="A85:E85"/>
    <mergeCell ref="A94:E94"/>
    <mergeCell ref="B127:G127"/>
    <mergeCell ref="C120:E120"/>
    <mergeCell ref="C121:E121"/>
    <mergeCell ref="C122:E122"/>
    <mergeCell ref="C123:E123"/>
    <mergeCell ref="C124:E124"/>
    <mergeCell ref="A115:E115"/>
    <mergeCell ref="A111:E111"/>
    <mergeCell ref="A112:E112"/>
    <mergeCell ref="A102:E102"/>
    <mergeCell ref="A107:E107"/>
    <mergeCell ref="A104:E104"/>
    <mergeCell ref="A103:E103"/>
    <mergeCell ref="A106:E106"/>
    <mergeCell ref="A96:E96"/>
    <mergeCell ref="A100:E100"/>
    <mergeCell ref="A97:E97"/>
    <mergeCell ref="A98:E98"/>
    <mergeCell ref="A99:E99"/>
    <mergeCell ref="A105:E105"/>
    <mergeCell ref="A113:E113"/>
    <mergeCell ref="A114:E114"/>
    <mergeCell ref="A108:E108"/>
  </mergeCells>
  <phoneticPr fontId="35" type="noConversion"/>
  <printOptions horizontalCentered="1"/>
  <pageMargins left="0.74803149606299213" right="0.74803149606299213" top="0.19685039370078741" bottom="0.43307086614173229" header="0.23622047244094491" footer="0.39370078740157483"/>
  <pageSetup paperSize="9" scale="88" orientation="portrait" horizontalDpi="300" verticalDpi="300" r:id="rId1"/>
  <headerFooter alignWithMargins="0"/>
  <rowBreaks count="1" manualBreakCount="1">
    <brk id="65" max="6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2:IS37"/>
  <sheetViews>
    <sheetView view="pageBreakPreview" topLeftCell="A2" zoomScale="75" zoomScaleNormal="90" workbookViewId="0">
      <selection activeCell="W28" sqref="W28"/>
    </sheetView>
  </sheetViews>
  <sheetFormatPr defaultColWidth="6.7109375" defaultRowHeight="12.75"/>
  <cols>
    <col min="1" max="4" width="6.7109375" style="269"/>
    <col min="5" max="5" width="13.42578125" style="269" customWidth="1"/>
    <col min="6" max="6" width="8.140625" style="269" customWidth="1"/>
    <col min="7" max="7" width="10.140625" style="268" customWidth="1"/>
    <col min="8" max="8" width="8.85546875" style="268" customWidth="1"/>
    <col min="9" max="9" width="9" style="268" customWidth="1"/>
    <col min="10" max="10" width="10.42578125" style="268" customWidth="1"/>
    <col min="11" max="11" width="9.28515625" style="268" customWidth="1"/>
    <col min="12" max="12" width="10.140625" style="268" customWidth="1"/>
    <col min="13" max="13" width="9.42578125" style="268" customWidth="1"/>
    <col min="14" max="14" width="9.85546875" style="268" customWidth="1"/>
    <col min="15" max="16" width="8.7109375" style="268" customWidth="1"/>
    <col min="17" max="17" width="11.85546875" style="268" customWidth="1"/>
    <col min="18" max="19" width="7.42578125" style="268" customWidth="1"/>
    <col min="20" max="253" width="6.7109375" style="268"/>
    <col min="254" max="16384" width="6.7109375" style="269"/>
  </cols>
  <sheetData>
    <row r="2" spans="1:253" ht="18.75">
      <c r="A2" s="1139" t="str">
        <f>начало!A10</f>
        <v xml:space="preserve">Отчетна единица: </v>
      </c>
      <c r="B2" s="1140"/>
      <c r="C2" s="1140"/>
      <c r="D2" s="1141" t="str">
        <f>начало!D10</f>
        <v>"Б Н К" ЕООД</v>
      </c>
      <c r="E2" s="1141"/>
      <c r="F2" s="1142"/>
      <c r="G2" s="269"/>
      <c r="H2" s="269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</row>
    <row r="3" spans="1:253" ht="14.25" customHeight="1">
      <c r="A3" s="612" t="str">
        <f>начало!A11</f>
        <v xml:space="preserve">Гр. (с.)              </v>
      </c>
      <c r="B3" s="613"/>
      <c r="C3" s="72"/>
      <c r="D3" s="1125" t="str">
        <f>начало!C11</f>
        <v xml:space="preserve">ПЛЕВЕН </v>
      </c>
      <c r="E3" s="1125"/>
      <c r="F3" s="1126"/>
      <c r="G3" s="281"/>
      <c r="H3" s="281"/>
      <c r="I3" s="282"/>
      <c r="J3" s="282"/>
      <c r="K3" s="282"/>
      <c r="L3" s="282"/>
      <c r="M3" s="282"/>
      <c r="N3" s="288"/>
      <c r="O3" s="1143" t="str">
        <f>начало!A8</f>
        <v>ЕИК по БУЛСТАТ / ТР</v>
      </c>
      <c r="P3" s="1143"/>
      <c r="Q3" s="1143"/>
      <c r="R3" s="282"/>
      <c r="S3" s="282"/>
    </row>
    <row r="4" spans="1:253" ht="15.75" customHeight="1">
      <c r="A4" s="614" t="str">
        <f>начало!A12</f>
        <v xml:space="preserve">Община:          </v>
      </c>
      <c r="B4" s="615"/>
      <c r="C4" s="630"/>
      <c r="D4" s="1127" t="str">
        <f>начало!C12</f>
        <v xml:space="preserve">ПЛЕВЕН </v>
      </c>
      <c r="E4" s="1127"/>
      <c r="F4" s="1128"/>
      <c r="G4" s="270"/>
      <c r="H4" s="270"/>
      <c r="I4" s="271"/>
      <c r="J4" s="271"/>
      <c r="K4" s="271"/>
      <c r="L4" s="271"/>
      <c r="M4" s="271"/>
      <c r="N4" s="288"/>
      <c r="O4" s="1143">
        <f>начало!A9</f>
        <v>131147469</v>
      </c>
      <c r="P4" s="1143"/>
      <c r="Q4" s="1143"/>
      <c r="R4" s="271"/>
      <c r="S4" s="271"/>
    </row>
    <row r="5" spans="1:253" ht="14.25" customHeight="1">
      <c r="G5" s="279"/>
      <c r="H5" s="279"/>
      <c r="I5" s="280"/>
      <c r="J5" s="280"/>
      <c r="K5" s="280"/>
      <c r="L5" s="283"/>
      <c r="M5" s="284"/>
      <c r="N5" s="284"/>
      <c r="O5" s="284"/>
      <c r="P5" s="284"/>
      <c r="Q5" s="284"/>
      <c r="R5" s="284"/>
      <c r="S5" s="284"/>
    </row>
    <row r="6" spans="1:253" ht="20.25">
      <c r="A6" s="600"/>
      <c r="B6" s="600"/>
      <c r="C6" s="600"/>
      <c r="D6" s="600"/>
      <c r="E6" s="600"/>
      <c r="F6" s="600" t="s">
        <v>84</v>
      </c>
      <c r="G6" s="600"/>
      <c r="H6" s="600"/>
      <c r="I6" s="600"/>
      <c r="J6" s="600"/>
      <c r="K6" s="600" t="str">
        <f>ОПР!$F$9</f>
        <v xml:space="preserve">             I-во полугодие на 2015г.</v>
      </c>
      <c r="L6" s="600"/>
      <c r="M6" s="600"/>
      <c r="N6" s="600"/>
      <c r="O6" s="600"/>
      <c r="P6" s="600"/>
      <c r="Q6" s="600"/>
      <c r="R6" s="285"/>
      <c r="S6" s="285"/>
    </row>
    <row r="7" spans="1:253" ht="14.25" customHeight="1">
      <c r="A7" s="1146" t="s">
        <v>1147</v>
      </c>
      <c r="B7" s="1147"/>
      <c r="C7" s="1147"/>
      <c r="D7" s="1147"/>
      <c r="E7" s="1147"/>
      <c r="F7" s="1147"/>
      <c r="G7" s="1147"/>
      <c r="H7" s="1147"/>
      <c r="I7" s="1147"/>
      <c r="J7" s="1147"/>
      <c r="K7" s="1147"/>
      <c r="L7" s="1147"/>
      <c r="M7" s="1147"/>
      <c r="N7" s="1147"/>
      <c r="O7" s="1147"/>
      <c r="P7" s="1147"/>
      <c r="Q7" s="1147"/>
      <c r="R7" s="285"/>
      <c r="S7" s="285"/>
    </row>
    <row r="8" spans="1:253" ht="13.5" thickBot="1">
      <c r="G8" s="272"/>
      <c r="H8" s="272"/>
      <c r="R8" s="273"/>
    </row>
    <row r="9" spans="1:253" ht="26.25" customHeight="1">
      <c r="A9" s="1133" t="s">
        <v>117</v>
      </c>
      <c r="B9" s="1134"/>
      <c r="C9" s="1134"/>
      <c r="D9" s="1134"/>
      <c r="E9" s="1135"/>
      <c r="F9" s="1131" t="s">
        <v>132</v>
      </c>
      <c r="G9" s="1121" t="s">
        <v>1013</v>
      </c>
      <c r="H9" s="1121" t="s">
        <v>294</v>
      </c>
      <c r="I9" s="1121" t="s">
        <v>614</v>
      </c>
      <c r="J9" s="1150" t="s">
        <v>118</v>
      </c>
      <c r="K9" s="1151"/>
      <c r="L9" s="1151"/>
      <c r="M9" s="1152"/>
      <c r="N9" s="1144" t="s">
        <v>756</v>
      </c>
      <c r="O9" s="1145"/>
      <c r="P9" s="1148" t="s">
        <v>757</v>
      </c>
      <c r="Q9" s="1153" t="s">
        <v>758</v>
      </c>
      <c r="IN9" s="269"/>
      <c r="IO9" s="269"/>
      <c r="IP9" s="269"/>
      <c r="IQ9" s="269"/>
      <c r="IR9" s="269"/>
      <c r="IS9" s="269"/>
    </row>
    <row r="10" spans="1:253" ht="45">
      <c r="A10" s="1136"/>
      <c r="B10" s="1137"/>
      <c r="C10" s="1137"/>
      <c r="D10" s="1137"/>
      <c r="E10" s="1138"/>
      <c r="F10" s="1132"/>
      <c r="G10" s="1122"/>
      <c r="H10" s="1122"/>
      <c r="I10" s="1122"/>
      <c r="J10" s="274" t="s">
        <v>760</v>
      </c>
      <c r="K10" s="274" t="s">
        <v>761</v>
      </c>
      <c r="L10" s="287" t="s">
        <v>759</v>
      </c>
      <c r="M10" s="274" t="s">
        <v>762</v>
      </c>
      <c r="N10" s="274" t="s">
        <v>763</v>
      </c>
      <c r="O10" s="274" t="s">
        <v>764</v>
      </c>
      <c r="P10" s="1149"/>
      <c r="Q10" s="1154"/>
      <c r="IN10" s="269"/>
      <c r="IO10" s="269"/>
      <c r="IP10" s="269"/>
      <c r="IQ10" s="269"/>
      <c r="IR10" s="269"/>
      <c r="IS10" s="269"/>
    </row>
    <row r="11" spans="1:253">
      <c r="A11" s="1123" t="s">
        <v>594</v>
      </c>
      <c r="B11" s="1124"/>
      <c r="C11" s="1124"/>
      <c r="D11" s="1124"/>
      <c r="E11" s="1124"/>
      <c r="F11" s="327" t="s">
        <v>595</v>
      </c>
      <c r="G11" s="286">
        <v>1</v>
      </c>
      <c r="H11" s="274">
        <v>2</v>
      </c>
      <c r="I11" s="274">
        <v>3</v>
      </c>
      <c r="J11" s="274">
        <v>4</v>
      </c>
      <c r="K11" s="274">
        <v>5</v>
      </c>
      <c r="L11" s="274">
        <v>6</v>
      </c>
      <c r="M11" s="274">
        <v>7</v>
      </c>
      <c r="N11" s="274">
        <v>8</v>
      </c>
      <c r="O11" s="274">
        <v>9</v>
      </c>
      <c r="P11" s="274">
        <v>10</v>
      </c>
      <c r="Q11" s="290">
        <v>11</v>
      </c>
      <c r="IN11" s="269"/>
      <c r="IO11" s="269"/>
      <c r="IP11" s="269"/>
      <c r="IQ11" s="269"/>
      <c r="IR11" s="269"/>
      <c r="IS11" s="269"/>
    </row>
    <row r="12" spans="1:253">
      <c r="A12" s="1129" t="s">
        <v>119</v>
      </c>
      <c r="B12" s="1130"/>
      <c r="C12" s="1130"/>
      <c r="D12" s="1130"/>
      <c r="E12" s="1130"/>
      <c r="F12" s="328">
        <v>61610</v>
      </c>
      <c r="G12" s="322">
        <v>5</v>
      </c>
      <c r="H12" s="322">
        <f>баланс!$G$128</f>
        <v>0</v>
      </c>
      <c r="I12" s="322">
        <v>554</v>
      </c>
      <c r="J12" s="322">
        <f>баланс!$G$132</f>
        <v>0</v>
      </c>
      <c r="K12" s="322">
        <f>баланс!$G$133</f>
        <v>0</v>
      </c>
      <c r="L12" s="322">
        <f>баланс!$G$134</f>
        <v>0</v>
      </c>
      <c r="M12" s="322">
        <v>36</v>
      </c>
      <c r="N12" s="322"/>
      <c r="O12" s="322"/>
      <c r="P12" s="322">
        <v>-62</v>
      </c>
      <c r="Q12" s="291">
        <f>SUM(G12:P12)</f>
        <v>533</v>
      </c>
      <c r="IN12" s="269"/>
      <c r="IO12" s="269"/>
      <c r="IP12" s="269"/>
      <c r="IQ12" s="269"/>
      <c r="IR12" s="269"/>
      <c r="IS12" s="269"/>
    </row>
    <row r="13" spans="1:253">
      <c r="A13" s="1119" t="s">
        <v>120</v>
      </c>
      <c r="B13" s="1120"/>
      <c r="C13" s="1120"/>
      <c r="D13" s="1120"/>
      <c r="E13" s="1120"/>
      <c r="F13" s="360">
        <v>61620</v>
      </c>
      <c r="G13" s="322"/>
      <c r="H13" s="275"/>
      <c r="I13" s="275"/>
      <c r="J13" s="275"/>
      <c r="K13" s="275"/>
      <c r="L13" s="275"/>
      <c r="M13" s="275"/>
      <c r="N13" s="275"/>
      <c r="O13" s="275"/>
      <c r="P13" s="275"/>
      <c r="Q13" s="291">
        <f t="shared" ref="Q13:Q29" si="0">SUM(G13:P13)</f>
        <v>0</v>
      </c>
      <c r="IN13" s="269"/>
      <c r="IO13" s="269"/>
      <c r="IP13" s="269"/>
      <c r="IQ13" s="269"/>
      <c r="IR13" s="269"/>
      <c r="IS13" s="269"/>
    </row>
    <row r="14" spans="1:253">
      <c r="A14" s="1119" t="s">
        <v>121</v>
      </c>
      <c r="B14" s="1120"/>
      <c r="C14" s="1120"/>
      <c r="D14" s="1120"/>
      <c r="E14" s="1120"/>
      <c r="F14" s="360">
        <v>61630</v>
      </c>
      <c r="G14" s="322"/>
      <c r="H14" s="275"/>
      <c r="I14" s="275"/>
      <c r="J14" s="275"/>
      <c r="K14" s="275"/>
      <c r="L14" s="275"/>
      <c r="M14" s="275"/>
      <c r="N14" s="275"/>
      <c r="O14" s="275"/>
      <c r="P14" s="275"/>
      <c r="Q14" s="291">
        <f t="shared" si="0"/>
        <v>0</v>
      </c>
      <c r="IN14" s="269"/>
      <c r="IO14" s="269"/>
      <c r="IP14" s="269"/>
      <c r="IQ14" s="269"/>
      <c r="IR14" s="269"/>
      <c r="IS14" s="269"/>
    </row>
    <row r="15" spans="1:253" ht="21" customHeight="1">
      <c r="A15" s="1119" t="s">
        <v>122</v>
      </c>
      <c r="B15" s="1120"/>
      <c r="C15" s="1120"/>
      <c r="D15" s="1120"/>
      <c r="E15" s="1120"/>
      <c r="F15" s="360">
        <v>61640</v>
      </c>
      <c r="G15" s="322"/>
      <c r="H15" s="275"/>
      <c r="I15" s="275"/>
      <c r="J15" s="275"/>
      <c r="K15" s="275"/>
      <c r="L15" s="275"/>
      <c r="M15" s="275"/>
      <c r="N15" s="275"/>
      <c r="O15" s="275"/>
      <c r="P15" s="275"/>
      <c r="Q15" s="291">
        <f t="shared" si="0"/>
        <v>0</v>
      </c>
      <c r="IN15" s="269"/>
      <c r="IO15" s="269"/>
      <c r="IP15" s="269"/>
      <c r="IQ15" s="269"/>
      <c r="IR15" s="269"/>
      <c r="IS15" s="269"/>
    </row>
    <row r="16" spans="1:253">
      <c r="A16" s="1119" t="s">
        <v>123</v>
      </c>
      <c r="B16" s="1120"/>
      <c r="C16" s="1120"/>
      <c r="D16" s="1120"/>
      <c r="E16" s="1120"/>
      <c r="F16" s="360">
        <v>61650</v>
      </c>
      <c r="G16" s="323">
        <f>SUM(G17:G18)</f>
        <v>0</v>
      </c>
      <c r="H16" s="276">
        <f t="shared" ref="H16:P16" si="1">SUM(H17:H18)</f>
        <v>0</v>
      </c>
      <c r="I16" s="276">
        <f t="shared" si="1"/>
        <v>0</v>
      </c>
      <c r="J16" s="276">
        <f t="shared" si="1"/>
        <v>0</v>
      </c>
      <c r="K16" s="276">
        <f t="shared" si="1"/>
        <v>0</v>
      </c>
      <c r="L16" s="276">
        <f t="shared" si="1"/>
        <v>0</v>
      </c>
      <c r="M16" s="276">
        <f t="shared" si="1"/>
        <v>0</v>
      </c>
      <c r="N16" s="276">
        <f t="shared" si="1"/>
        <v>0</v>
      </c>
      <c r="O16" s="276">
        <f t="shared" si="1"/>
        <v>0</v>
      </c>
      <c r="P16" s="276">
        <f t="shared" si="1"/>
        <v>0</v>
      </c>
      <c r="Q16" s="291">
        <f t="shared" si="0"/>
        <v>0</v>
      </c>
      <c r="IN16" s="269"/>
      <c r="IO16" s="269"/>
      <c r="IP16" s="269"/>
      <c r="IQ16" s="269"/>
      <c r="IR16" s="269"/>
      <c r="IS16" s="269"/>
    </row>
    <row r="17" spans="1:253">
      <c r="A17" s="1119" t="s">
        <v>124</v>
      </c>
      <c r="B17" s="1120"/>
      <c r="C17" s="1120"/>
      <c r="D17" s="1120"/>
      <c r="E17" s="1120"/>
      <c r="F17" s="360">
        <v>61651</v>
      </c>
      <c r="G17" s="322">
        <v>0</v>
      </c>
      <c r="H17" s="275"/>
      <c r="I17" s="275"/>
      <c r="J17" s="275"/>
      <c r="K17" s="275"/>
      <c r="L17" s="275"/>
      <c r="M17" s="275"/>
      <c r="N17" s="275"/>
      <c r="O17" s="275"/>
      <c r="P17" s="275"/>
      <c r="Q17" s="291">
        <f t="shared" si="0"/>
        <v>0</v>
      </c>
      <c r="IN17" s="269"/>
      <c r="IO17" s="269"/>
      <c r="IP17" s="269"/>
      <c r="IQ17" s="269"/>
      <c r="IR17" s="269"/>
      <c r="IS17" s="269"/>
    </row>
    <row r="18" spans="1:253">
      <c r="A18" s="1119" t="s">
        <v>125</v>
      </c>
      <c r="B18" s="1120"/>
      <c r="C18" s="1120"/>
      <c r="D18" s="1120"/>
      <c r="E18" s="1120"/>
      <c r="F18" s="360">
        <v>61652</v>
      </c>
      <c r="G18" s="322">
        <v>0</v>
      </c>
      <c r="H18" s="275"/>
      <c r="I18" s="275"/>
      <c r="J18" s="275"/>
      <c r="K18" s="275"/>
      <c r="L18" s="275"/>
      <c r="M18" s="275"/>
      <c r="N18" s="275"/>
      <c r="O18" s="275"/>
      <c r="P18" s="275"/>
      <c r="Q18" s="291">
        <f t="shared" si="0"/>
        <v>0</v>
      </c>
      <c r="IN18" s="269"/>
      <c r="IO18" s="269"/>
      <c r="IP18" s="269"/>
      <c r="IQ18" s="269"/>
      <c r="IR18" s="269"/>
      <c r="IS18" s="269"/>
    </row>
    <row r="19" spans="1:253">
      <c r="A19" s="1119" t="s">
        <v>126</v>
      </c>
      <c r="B19" s="1120"/>
      <c r="C19" s="1120"/>
      <c r="D19" s="1120"/>
      <c r="E19" s="1120"/>
      <c r="F19" s="360">
        <v>61660</v>
      </c>
      <c r="G19" s="322">
        <v>0</v>
      </c>
      <c r="H19" s="275">
        <v>0</v>
      </c>
      <c r="I19" s="275"/>
      <c r="J19" s="275">
        <v>0</v>
      </c>
      <c r="K19" s="275"/>
      <c r="L19" s="275">
        <v>0</v>
      </c>
      <c r="M19" s="275"/>
      <c r="N19" s="275"/>
      <c r="O19" s="275"/>
      <c r="P19" s="322">
        <v>-31</v>
      </c>
      <c r="Q19" s="291">
        <f t="shared" si="0"/>
        <v>-31</v>
      </c>
      <c r="IN19" s="269"/>
      <c r="IO19" s="269"/>
      <c r="IP19" s="269"/>
      <c r="IQ19" s="269"/>
      <c r="IR19" s="269"/>
      <c r="IS19" s="269"/>
    </row>
    <row r="20" spans="1:253">
      <c r="A20" s="1119" t="s">
        <v>1148</v>
      </c>
      <c r="B20" s="1120"/>
      <c r="C20" s="1120"/>
      <c r="D20" s="1120"/>
      <c r="E20" s="1120"/>
      <c r="F20" s="360">
        <v>61670</v>
      </c>
      <c r="G20" s="324">
        <f t="shared" ref="G20:L20" si="2">SUM(G21:G21)</f>
        <v>0</v>
      </c>
      <c r="H20" s="277">
        <f t="shared" si="2"/>
        <v>0</v>
      </c>
      <c r="I20" s="277">
        <f t="shared" si="2"/>
        <v>0</v>
      </c>
      <c r="J20" s="277">
        <f t="shared" si="2"/>
        <v>0</v>
      </c>
      <c r="K20" s="277">
        <f t="shared" si="2"/>
        <v>0</v>
      </c>
      <c r="L20" s="277">
        <f t="shared" si="2"/>
        <v>0</v>
      </c>
      <c r="M20" s="277">
        <v>0</v>
      </c>
      <c r="N20" s="277">
        <f>SUM(N21:N21)</f>
        <v>0</v>
      </c>
      <c r="O20" s="277">
        <f>SUM(O21:O21)</f>
        <v>0</v>
      </c>
      <c r="P20" s="277">
        <f>SUM(P21:P21)</f>
        <v>0</v>
      </c>
      <c r="Q20" s="291">
        <f t="shared" si="0"/>
        <v>0</v>
      </c>
      <c r="IN20" s="269"/>
      <c r="IO20" s="269"/>
      <c r="IP20" s="269"/>
      <c r="IQ20" s="269"/>
      <c r="IR20" s="269"/>
      <c r="IS20" s="269"/>
    </row>
    <row r="21" spans="1:253">
      <c r="A21" s="1119" t="s">
        <v>1122</v>
      </c>
      <c r="B21" s="1120"/>
      <c r="C21" s="1120"/>
      <c r="D21" s="1120"/>
      <c r="E21" s="1120"/>
      <c r="F21" s="360">
        <v>61671</v>
      </c>
      <c r="G21" s="322">
        <v>0</v>
      </c>
      <c r="H21" s="275"/>
      <c r="I21" s="275"/>
      <c r="J21" s="275"/>
      <c r="K21" s="275"/>
      <c r="L21" s="275"/>
      <c r="M21" s="275"/>
      <c r="N21" s="275"/>
      <c r="O21" s="275"/>
      <c r="P21" s="275"/>
      <c r="Q21" s="291">
        <f t="shared" si="0"/>
        <v>0</v>
      </c>
      <c r="IN21" s="269"/>
      <c r="IO21" s="269"/>
      <c r="IP21" s="269"/>
      <c r="IQ21" s="269"/>
      <c r="IR21" s="269"/>
      <c r="IS21" s="269"/>
    </row>
    <row r="22" spans="1:253">
      <c r="A22" s="1119" t="s">
        <v>127</v>
      </c>
      <c r="B22" s="1120"/>
      <c r="C22" s="1120"/>
      <c r="D22" s="1120"/>
      <c r="E22" s="1120"/>
      <c r="F22" s="360">
        <v>61680</v>
      </c>
      <c r="G22" s="322"/>
      <c r="H22" s="275"/>
      <c r="I22" s="275">
        <v>-26</v>
      </c>
      <c r="J22" s="275"/>
      <c r="K22" s="275"/>
      <c r="L22" s="275"/>
      <c r="M22" s="275">
        <v>-36</v>
      </c>
      <c r="N22" s="275"/>
      <c r="O22" s="275"/>
      <c r="P22" s="275">
        <v>62</v>
      </c>
      <c r="Q22" s="291">
        <f t="shared" si="0"/>
        <v>0</v>
      </c>
      <c r="IN22" s="269"/>
      <c r="IO22" s="269"/>
      <c r="IP22" s="269"/>
      <c r="IQ22" s="269"/>
      <c r="IR22" s="269"/>
      <c r="IS22" s="269"/>
    </row>
    <row r="23" spans="1:253">
      <c r="A23" s="1119" t="s">
        <v>128</v>
      </c>
      <c r="B23" s="1120"/>
      <c r="C23" s="1120"/>
      <c r="D23" s="1120"/>
      <c r="E23" s="1120"/>
      <c r="F23" s="360">
        <v>61690</v>
      </c>
      <c r="G23" s="325">
        <f>SUM(G24:G25)</f>
        <v>0</v>
      </c>
      <c r="H23" s="278">
        <f t="shared" ref="H23:P23" si="3">SUM(H24:H25)</f>
        <v>0</v>
      </c>
      <c r="I23" s="278">
        <f t="shared" si="3"/>
        <v>0</v>
      </c>
      <c r="J23" s="278">
        <f t="shared" si="3"/>
        <v>0</v>
      </c>
      <c r="K23" s="278">
        <f t="shared" si="3"/>
        <v>0</v>
      </c>
      <c r="L23" s="278">
        <f t="shared" si="3"/>
        <v>0</v>
      </c>
      <c r="M23" s="278">
        <f t="shared" si="3"/>
        <v>0</v>
      </c>
      <c r="N23" s="278">
        <f t="shared" si="3"/>
        <v>0</v>
      </c>
      <c r="O23" s="278">
        <f t="shared" si="3"/>
        <v>0</v>
      </c>
      <c r="P23" s="278">
        <f t="shared" si="3"/>
        <v>0</v>
      </c>
      <c r="Q23" s="291">
        <f t="shared" si="0"/>
        <v>0</v>
      </c>
      <c r="IN23" s="269"/>
      <c r="IO23" s="269"/>
      <c r="IP23" s="269"/>
      <c r="IQ23" s="269"/>
      <c r="IR23" s="269"/>
      <c r="IS23" s="269"/>
    </row>
    <row r="24" spans="1:253">
      <c r="A24" s="1119" t="s">
        <v>129</v>
      </c>
      <c r="B24" s="1120"/>
      <c r="C24" s="1120"/>
      <c r="D24" s="1120"/>
      <c r="E24" s="1120"/>
      <c r="F24" s="360">
        <v>61691</v>
      </c>
      <c r="G24" s="322"/>
      <c r="H24" s="275"/>
      <c r="I24" s="275"/>
      <c r="J24" s="275"/>
      <c r="K24" s="275"/>
      <c r="L24" s="275"/>
      <c r="M24" s="275"/>
      <c r="N24" s="275"/>
      <c r="O24" s="275"/>
      <c r="P24" s="275"/>
      <c r="Q24" s="291">
        <f t="shared" si="0"/>
        <v>0</v>
      </c>
      <c r="IN24" s="269"/>
      <c r="IO24" s="269"/>
      <c r="IP24" s="269"/>
      <c r="IQ24" s="269"/>
      <c r="IR24" s="269"/>
      <c r="IS24" s="269"/>
    </row>
    <row r="25" spans="1:253">
      <c r="A25" s="1119" t="s">
        <v>130</v>
      </c>
      <c r="B25" s="1120"/>
      <c r="C25" s="1120"/>
      <c r="D25" s="1120"/>
      <c r="E25" s="1120"/>
      <c r="F25" s="360">
        <v>61692</v>
      </c>
      <c r="G25" s="322">
        <v>0</v>
      </c>
      <c r="H25" s="275">
        <v>0</v>
      </c>
      <c r="I25" s="275"/>
      <c r="J25" s="275"/>
      <c r="K25" s="275"/>
      <c r="L25" s="275">
        <v>0</v>
      </c>
      <c r="M25" s="275">
        <v>0</v>
      </c>
      <c r="N25" s="275"/>
      <c r="O25" s="275"/>
      <c r="P25" s="275"/>
      <c r="Q25" s="291">
        <f t="shared" si="0"/>
        <v>0</v>
      </c>
      <c r="IN25" s="269"/>
      <c r="IO25" s="269"/>
      <c r="IP25" s="269"/>
      <c r="IQ25" s="269"/>
      <c r="IR25" s="269"/>
      <c r="IS25" s="269"/>
    </row>
    <row r="26" spans="1:253">
      <c r="A26" s="1119" t="s">
        <v>131</v>
      </c>
      <c r="B26" s="1120"/>
      <c r="C26" s="1120"/>
      <c r="D26" s="1120"/>
      <c r="E26" s="1120"/>
      <c r="F26" s="360">
        <v>61710</v>
      </c>
      <c r="G26" s="322">
        <v>0</v>
      </c>
      <c r="H26" s="275">
        <v>0</v>
      </c>
      <c r="I26" s="275"/>
      <c r="J26" s="275"/>
      <c r="K26" s="275"/>
      <c r="L26" s="275">
        <v>0</v>
      </c>
      <c r="M26" s="275"/>
      <c r="N26" s="275"/>
      <c r="O26" s="275"/>
      <c r="P26" s="275"/>
      <c r="Q26" s="291">
        <f t="shared" si="0"/>
        <v>0</v>
      </c>
      <c r="IN26" s="269"/>
      <c r="IO26" s="269"/>
      <c r="IP26" s="269"/>
      <c r="IQ26" s="269"/>
      <c r="IR26" s="269"/>
      <c r="IS26" s="269"/>
    </row>
    <row r="27" spans="1:253" ht="15.75" customHeight="1">
      <c r="A27" s="1119" t="s">
        <v>1123</v>
      </c>
      <c r="B27" s="1120"/>
      <c r="C27" s="1120"/>
      <c r="D27" s="1120"/>
      <c r="E27" s="1120"/>
      <c r="F27" s="360">
        <v>61720</v>
      </c>
      <c r="G27" s="324">
        <f t="shared" ref="G27:N27" si="4">G12+G13+G14+G15+G16+G19+G20+G22+G23+G26</f>
        <v>5</v>
      </c>
      <c r="H27" s="277">
        <f t="shared" si="4"/>
        <v>0</v>
      </c>
      <c r="I27" s="277">
        <f t="shared" si="4"/>
        <v>528</v>
      </c>
      <c r="J27" s="277">
        <f t="shared" si="4"/>
        <v>0</v>
      </c>
      <c r="K27" s="277">
        <f t="shared" si="4"/>
        <v>0</v>
      </c>
      <c r="L27" s="277">
        <f t="shared" si="4"/>
        <v>0</v>
      </c>
      <c r="M27" s="277">
        <f t="shared" si="4"/>
        <v>0</v>
      </c>
      <c r="N27" s="277">
        <f t="shared" si="4"/>
        <v>0</v>
      </c>
      <c r="O27" s="277"/>
      <c r="P27" s="277">
        <v>-32</v>
      </c>
      <c r="Q27" s="291">
        <f t="shared" si="0"/>
        <v>501</v>
      </c>
      <c r="IN27" s="269"/>
      <c r="IO27" s="269"/>
      <c r="IP27" s="269"/>
      <c r="IQ27" s="269"/>
      <c r="IR27" s="269"/>
      <c r="IS27" s="269"/>
    </row>
    <row r="28" spans="1:253" ht="22.5" customHeight="1">
      <c r="A28" s="1119" t="s">
        <v>1124</v>
      </c>
      <c r="B28" s="1120"/>
      <c r="C28" s="1120"/>
      <c r="D28" s="1120"/>
      <c r="E28" s="1120"/>
      <c r="F28" s="361">
        <v>61730</v>
      </c>
      <c r="G28" s="322"/>
      <c r="H28" s="275"/>
      <c r="I28" s="275"/>
      <c r="J28" s="275"/>
      <c r="K28" s="275"/>
      <c r="L28" s="275"/>
      <c r="M28" s="275"/>
      <c r="N28" s="275"/>
      <c r="O28" s="275"/>
      <c r="P28" s="275"/>
      <c r="Q28" s="291">
        <f t="shared" si="0"/>
        <v>0</v>
      </c>
      <c r="IN28" s="269"/>
      <c r="IO28" s="269"/>
      <c r="IP28" s="269"/>
      <c r="IQ28" s="269"/>
      <c r="IR28" s="269"/>
      <c r="IS28" s="269"/>
    </row>
    <row r="29" spans="1:253" ht="29.25" customHeight="1" thickBot="1">
      <c r="A29" s="1116" t="s">
        <v>92</v>
      </c>
      <c r="B29" s="1117"/>
      <c r="C29" s="1117"/>
      <c r="D29" s="1117"/>
      <c r="E29" s="1118"/>
      <c r="F29" s="329">
        <v>61740</v>
      </c>
      <c r="G29" s="326">
        <f t="shared" ref="G29:O29" si="5">G27+G28</f>
        <v>5</v>
      </c>
      <c r="H29" s="292">
        <f t="shared" si="5"/>
        <v>0</v>
      </c>
      <c r="I29" s="292">
        <f t="shared" si="5"/>
        <v>528</v>
      </c>
      <c r="J29" s="292">
        <f t="shared" si="5"/>
        <v>0</v>
      </c>
      <c r="K29" s="292">
        <f t="shared" si="5"/>
        <v>0</v>
      </c>
      <c r="L29" s="292">
        <f t="shared" si="5"/>
        <v>0</v>
      </c>
      <c r="M29" s="292">
        <f t="shared" si="5"/>
        <v>0</v>
      </c>
      <c r="N29" s="292">
        <f t="shared" si="5"/>
        <v>0</v>
      </c>
      <c r="O29" s="292">
        <f t="shared" si="5"/>
        <v>0</v>
      </c>
      <c r="P29" s="292">
        <v>-32</v>
      </c>
      <c r="Q29" s="293">
        <f t="shared" si="0"/>
        <v>501</v>
      </c>
      <c r="IN29" s="269"/>
      <c r="IO29" s="269"/>
      <c r="IP29" s="269"/>
      <c r="IQ29" s="269"/>
      <c r="IR29" s="269"/>
      <c r="IS29" s="269"/>
    </row>
    <row r="30" spans="1:253">
      <c r="G30" s="272"/>
      <c r="H30" s="272"/>
      <c r="I30" s="272"/>
      <c r="N30" s="272"/>
    </row>
    <row r="31" spans="1:253">
      <c r="K31"/>
      <c r="L31" s="143"/>
      <c r="M31" s="143"/>
      <c r="N31" s="143"/>
      <c r="O31" s="143"/>
      <c r="P31" s="144" t="s">
        <v>298</v>
      </c>
      <c r="Q31" s="744" t="s">
        <v>1206</v>
      </c>
    </row>
    <row r="32" spans="1:253">
      <c r="K32"/>
      <c r="L32" s="143"/>
      <c r="M32" s="145"/>
      <c r="N32" s="145"/>
      <c r="O32" s="145"/>
      <c r="P32" s="146"/>
      <c r="Q32" s="147"/>
    </row>
    <row r="33" spans="7:17" ht="15.75" customHeight="1">
      <c r="G33" s="272"/>
      <c r="H33" s="272"/>
      <c r="J33" s="272"/>
      <c r="K33"/>
      <c r="L33" s="148" t="s">
        <v>981</v>
      </c>
      <c r="M33" s="1052" t="str">
        <f>баланс!C216</f>
        <v>ГЕОРГИ ГАЙДАРСКИ</v>
      </c>
      <c r="N33" s="1053"/>
      <c r="O33" s="1054"/>
      <c r="P33" s="146"/>
      <c r="Q33" s="149"/>
    </row>
    <row r="34" spans="7:17" ht="17.25" customHeight="1">
      <c r="K34"/>
      <c r="L34" s="148" t="s">
        <v>21</v>
      </c>
      <c r="M34" s="1052" t="str">
        <f>баланс!C217</f>
        <v>РИЛКА ПУМОВА</v>
      </c>
      <c r="N34" s="1053"/>
      <c r="O34" s="1054"/>
      <c r="P34" s="146"/>
      <c r="Q34" s="149"/>
    </row>
    <row r="35" spans="7:17">
      <c r="K35"/>
      <c r="L35" s="143" t="s">
        <v>229</v>
      </c>
      <c r="M35" s="1058" t="s">
        <v>437</v>
      </c>
      <c r="N35" s="1058"/>
      <c r="O35" s="1058"/>
      <c r="P35" s="150"/>
      <c r="Q35" s="151" t="s">
        <v>221</v>
      </c>
    </row>
    <row r="36" spans="7:17" ht="15" customHeight="1">
      <c r="K36"/>
      <c r="L36" s="144" t="s">
        <v>222</v>
      </c>
      <c r="M36" s="1052" t="str">
        <f>баланс!C219</f>
        <v>ГЕОРГИ ГАЙДАРСКИ</v>
      </c>
      <c r="N36" s="1053"/>
      <c r="O36" s="1054"/>
      <c r="P36" s="20"/>
      <c r="Q36" s="267" t="str">
        <f>баланс!F219</f>
        <v>064 848964</v>
      </c>
    </row>
    <row r="37" spans="7:17">
      <c r="K37"/>
      <c r="L37" s="143"/>
      <c r="M37" s="1058" t="s">
        <v>437</v>
      </c>
      <c r="N37" s="1058"/>
      <c r="O37" s="1058"/>
      <c r="P37" s="152"/>
      <c r="Q37" s="151" t="s">
        <v>868</v>
      </c>
    </row>
  </sheetData>
  <mergeCells count="40">
    <mergeCell ref="A2:C2"/>
    <mergeCell ref="D2:F2"/>
    <mergeCell ref="M37:O37"/>
    <mergeCell ref="M33:O33"/>
    <mergeCell ref="M34:O34"/>
    <mergeCell ref="M35:O35"/>
    <mergeCell ref="M36:O36"/>
    <mergeCell ref="O3:Q3"/>
    <mergeCell ref="O4:Q4"/>
    <mergeCell ref="N9:O9"/>
    <mergeCell ref="A7:Q7"/>
    <mergeCell ref="P9:P10"/>
    <mergeCell ref="J9:M9"/>
    <mergeCell ref="Q9:Q10"/>
    <mergeCell ref="G9:G10"/>
    <mergeCell ref="H9:H10"/>
    <mergeCell ref="I9:I10"/>
    <mergeCell ref="A11:E11"/>
    <mergeCell ref="A21:E21"/>
    <mergeCell ref="D3:F3"/>
    <mergeCell ref="D4:F4"/>
    <mergeCell ref="A13:E13"/>
    <mergeCell ref="A12:E12"/>
    <mergeCell ref="F9:F10"/>
    <mergeCell ref="A18:E18"/>
    <mergeCell ref="A9:E10"/>
    <mergeCell ref="A14:E14"/>
    <mergeCell ref="A15:E15"/>
    <mergeCell ref="A16:E16"/>
    <mergeCell ref="A17:E17"/>
    <mergeCell ref="A19:E19"/>
    <mergeCell ref="A20:E20"/>
    <mergeCell ref="A29:E29"/>
    <mergeCell ref="A22:E22"/>
    <mergeCell ref="A23:E23"/>
    <mergeCell ref="A24:E24"/>
    <mergeCell ref="A25:E25"/>
    <mergeCell ref="A26:E26"/>
    <mergeCell ref="A27:E27"/>
    <mergeCell ref="A28:E28"/>
  </mergeCells>
  <phoneticPr fontId="35" type="noConversion"/>
  <conditionalFormatting sqref="L4:L5 G3:H4 I4:K4 M4 G12:Q29">
    <cfRule type="cellIs" dxfId="1" priority="1" stopIfTrue="1" operator="equal">
      <formula>0</formula>
    </cfRule>
  </conditionalFormatting>
  <printOptions horizontalCentered="1" verticalCentered="1"/>
  <pageMargins left="0.59055118110236227" right="0.19685039370078741" top="0.39370078740157483" bottom="0.27559055118110237" header="0.51181102362204722" footer="0.27559055118110237"/>
  <pageSetup paperSize="9" scale="9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L50"/>
  <sheetViews>
    <sheetView view="pageBreakPreview" topLeftCell="A25" zoomScale="85" zoomScaleNormal="100" workbookViewId="0">
      <selection activeCell="Q19" sqref="Q19"/>
    </sheetView>
  </sheetViews>
  <sheetFormatPr defaultColWidth="7.85546875" defaultRowHeight="12.75"/>
  <cols>
    <col min="1" max="1" width="9.140625" style="269" customWidth="1"/>
    <col min="2" max="2" width="7.28515625" style="269" customWidth="1"/>
    <col min="3" max="3" width="19.5703125" style="269" customWidth="1"/>
    <col min="4" max="4" width="11" style="269" customWidth="1"/>
    <col min="5" max="5" width="8.140625" style="269" customWidth="1"/>
    <col min="6" max="6" width="7" style="269" customWidth="1"/>
    <col min="7" max="7" width="7.5703125" style="269" customWidth="1"/>
    <col min="8" max="8" width="7.7109375" style="269" customWidth="1"/>
    <col min="9" max="9" width="8.140625" style="269" customWidth="1"/>
    <col min="10" max="10" width="7.28515625" style="269" customWidth="1"/>
    <col min="11" max="11" width="8.5703125" style="269" bestFit="1" customWidth="1"/>
    <col min="12" max="12" width="7" style="269" customWidth="1"/>
    <col min="13" max="16384" width="7.85546875" style="269"/>
  </cols>
  <sheetData>
    <row r="1" spans="1:12">
      <c r="A1" s="1139" t="str">
        <f>начало!A10</f>
        <v xml:space="preserve">Отчетна единица: </v>
      </c>
      <c r="B1" s="1140"/>
      <c r="C1" s="616" t="str">
        <f>начало!D10</f>
        <v>"Б Н К" ЕООД</v>
      </c>
      <c r="D1" s="289"/>
      <c r="E1" s="289"/>
      <c r="F1" s="289"/>
      <c r="I1" s="1159"/>
      <c r="J1" s="1159"/>
      <c r="K1" s="1159"/>
    </row>
    <row r="2" spans="1:12">
      <c r="A2" s="1163" t="str">
        <f>начало!A11</f>
        <v xml:space="preserve">Гр. (с.)              </v>
      </c>
      <c r="B2" s="1164"/>
      <c r="C2" s="616" t="str">
        <f>начало!C11</f>
        <v xml:space="preserve">ПЛЕВЕН </v>
      </c>
      <c r="D2" s="72"/>
      <c r="E2" s="72"/>
      <c r="F2" s="289"/>
      <c r="I2" s="1160" t="str">
        <f>начало!A8</f>
        <v>ЕИК по БУЛСТАТ / ТР</v>
      </c>
      <c r="J2" s="1161"/>
      <c r="K2" s="1162"/>
    </row>
    <row r="3" spans="1:12">
      <c r="A3" s="1165" t="str">
        <f>начало!A12</f>
        <v xml:space="preserve">Община:          </v>
      </c>
      <c r="B3" s="1166"/>
      <c r="C3" s="629" t="str">
        <f>начало!C12</f>
        <v xml:space="preserve">ПЛЕВЕН </v>
      </c>
      <c r="D3" s="72"/>
      <c r="E3" s="72"/>
      <c r="F3" s="289"/>
      <c r="I3" s="1160">
        <f>начало!A9</f>
        <v>131147469</v>
      </c>
      <c r="J3" s="1161"/>
      <c r="K3" s="1162"/>
    </row>
    <row r="4" spans="1:12">
      <c r="D4" s="289"/>
      <c r="E4" s="289"/>
      <c r="F4" s="289"/>
    </row>
    <row r="5" spans="1:12" ht="11.25" customHeight="1"/>
    <row r="6" spans="1:12" hidden="1"/>
    <row r="7" spans="1:12" ht="18" customHeight="1">
      <c r="A7" s="1167" t="s">
        <v>85</v>
      </c>
      <c r="B7" s="1167"/>
      <c r="C7" s="1167"/>
      <c r="D7" s="1167"/>
      <c r="E7" s="1167"/>
      <c r="F7" s="1167"/>
      <c r="G7" s="1167"/>
      <c r="H7" s="1167"/>
      <c r="I7" s="601" t="str">
        <f>ОПР!$F$9</f>
        <v xml:space="preserve">             I-во полугодие на 2015г.</v>
      </c>
      <c r="J7" s="601"/>
      <c r="K7" s="601"/>
      <c r="L7" s="296"/>
    </row>
    <row r="8" spans="1:12" ht="12.75" customHeight="1" thickBot="1">
      <c r="E8" s="272"/>
      <c r="F8" s="272"/>
      <c r="G8" s="272"/>
      <c r="H8" s="272"/>
      <c r="I8" s="268"/>
      <c r="J8" s="272"/>
      <c r="K8" s="273" t="s">
        <v>133</v>
      </c>
      <c r="L8" s="268"/>
    </row>
    <row r="9" spans="1:12" ht="25.5" customHeight="1">
      <c r="A9" s="1168" t="s">
        <v>134</v>
      </c>
      <c r="B9" s="1169"/>
      <c r="C9" s="1169"/>
      <c r="D9" s="1170"/>
      <c r="E9" s="297" t="s">
        <v>615</v>
      </c>
      <c r="F9" s="1181" t="s">
        <v>135</v>
      </c>
      <c r="G9" s="1182"/>
      <c r="H9" s="1183"/>
      <c r="I9" s="1181" t="s">
        <v>136</v>
      </c>
      <c r="J9" s="1182"/>
      <c r="K9" s="1184"/>
    </row>
    <row r="10" spans="1:12" ht="21.75" customHeight="1">
      <c r="A10" s="1171" t="s">
        <v>594</v>
      </c>
      <c r="B10" s="1172"/>
      <c r="C10" s="1172"/>
      <c r="D10" s="1173"/>
      <c r="E10" s="307" t="s">
        <v>595</v>
      </c>
      <c r="F10" s="298" t="s">
        <v>137</v>
      </c>
      <c r="G10" s="298" t="s">
        <v>138</v>
      </c>
      <c r="H10" s="298" t="s">
        <v>139</v>
      </c>
      <c r="I10" s="298" t="s">
        <v>137</v>
      </c>
      <c r="J10" s="298" t="s">
        <v>138</v>
      </c>
      <c r="K10" s="299" t="s">
        <v>139</v>
      </c>
    </row>
    <row r="11" spans="1:12" ht="18" customHeight="1">
      <c r="A11" s="1187" t="s">
        <v>140</v>
      </c>
      <c r="B11" s="1188"/>
      <c r="C11" s="1188"/>
      <c r="D11" s="1188"/>
      <c r="E11" s="382"/>
      <c r="F11" s="308"/>
      <c r="G11" s="300"/>
      <c r="H11" s="300"/>
      <c r="I11" s="300"/>
      <c r="J11" s="300"/>
      <c r="K11" s="301"/>
    </row>
    <row r="12" spans="1:12" ht="18" customHeight="1">
      <c r="A12" s="1155" t="s">
        <v>141</v>
      </c>
      <c r="B12" s="1156"/>
      <c r="C12" s="1156"/>
      <c r="D12" s="1156"/>
      <c r="E12" s="383">
        <v>61531</v>
      </c>
      <c r="F12" s="638"/>
      <c r="G12" s="639">
        <v>7</v>
      </c>
      <c r="H12" s="640">
        <f>F12-G12</f>
        <v>-7</v>
      </c>
      <c r="I12" s="638"/>
      <c r="J12" s="639"/>
      <c r="K12" s="641">
        <f t="shared" ref="K12:K19" si="0">I12-J12</f>
        <v>0</v>
      </c>
    </row>
    <row r="13" spans="1:12" ht="24" customHeight="1">
      <c r="A13" s="1189" t="s">
        <v>292</v>
      </c>
      <c r="B13" s="1190"/>
      <c r="C13" s="1190"/>
      <c r="D13" s="1191"/>
      <c r="E13" s="383">
        <v>61532</v>
      </c>
      <c r="F13" s="638"/>
      <c r="G13" s="639"/>
      <c r="H13" s="640">
        <f t="shared" ref="H13:H19" si="1">F13-G13</f>
        <v>0</v>
      </c>
      <c r="I13" s="638"/>
      <c r="J13" s="639"/>
      <c r="K13" s="641">
        <f t="shared" si="0"/>
        <v>0</v>
      </c>
    </row>
    <row r="14" spans="1:12" ht="18" customHeight="1">
      <c r="A14" s="1155" t="s">
        <v>142</v>
      </c>
      <c r="B14" s="1156"/>
      <c r="C14" s="1156"/>
      <c r="D14" s="1156"/>
      <c r="E14" s="383">
        <v>61533</v>
      </c>
      <c r="F14" s="638"/>
      <c r="G14" s="639">
        <v>21</v>
      </c>
      <c r="H14" s="640">
        <f t="shared" si="1"/>
        <v>-21</v>
      </c>
      <c r="I14" s="638"/>
      <c r="J14" s="639"/>
      <c r="K14" s="641">
        <f t="shared" si="0"/>
        <v>0</v>
      </c>
    </row>
    <row r="15" spans="1:12" ht="18" customHeight="1">
      <c r="A15" s="1155" t="s">
        <v>3</v>
      </c>
      <c r="B15" s="1156"/>
      <c r="C15" s="1156"/>
      <c r="D15" s="1156"/>
      <c r="E15" s="383">
        <v>61534</v>
      </c>
      <c r="F15" s="638"/>
      <c r="G15" s="639"/>
      <c r="H15" s="640">
        <f t="shared" si="1"/>
        <v>0</v>
      </c>
      <c r="I15" s="638"/>
      <c r="J15" s="639"/>
      <c r="K15" s="641">
        <f t="shared" si="0"/>
        <v>0</v>
      </c>
    </row>
    <row r="16" spans="1:12" ht="18" customHeight="1">
      <c r="A16" s="1155" t="s">
        <v>1</v>
      </c>
      <c r="B16" s="1156"/>
      <c r="C16" s="1156"/>
      <c r="D16" s="1156"/>
      <c r="E16" s="383">
        <v>61535</v>
      </c>
      <c r="F16" s="638"/>
      <c r="G16" s="639"/>
      <c r="H16" s="640">
        <f t="shared" si="1"/>
        <v>0</v>
      </c>
      <c r="I16" s="638"/>
      <c r="J16" s="639"/>
      <c r="K16" s="641">
        <f t="shared" si="0"/>
        <v>0</v>
      </c>
    </row>
    <row r="17" spans="1:11" ht="18" customHeight="1">
      <c r="A17" s="1155" t="s">
        <v>144</v>
      </c>
      <c r="B17" s="1156"/>
      <c r="C17" s="1156"/>
      <c r="D17" s="1156"/>
      <c r="E17" s="383">
        <v>61536</v>
      </c>
      <c r="F17" s="638"/>
      <c r="G17" s="639"/>
      <c r="H17" s="640">
        <f t="shared" si="1"/>
        <v>0</v>
      </c>
      <c r="I17" s="638"/>
      <c r="J17" s="639"/>
      <c r="K17" s="641">
        <f t="shared" si="0"/>
        <v>0</v>
      </c>
    </row>
    <row r="18" spans="1:11" ht="18" customHeight="1">
      <c r="A18" s="1155" t="s">
        <v>143</v>
      </c>
      <c r="B18" s="1156"/>
      <c r="C18" s="1156"/>
      <c r="D18" s="1156"/>
      <c r="E18" s="383">
        <v>61537</v>
      </c>
      <c r="F18" s="638"/>
      <c r="G18" s="639"/>
      <c r="H18" s="640">
        <f t="shared" si="1"/>
        <v>0</v>
      </c>
      <c r="I18" s="638"/>
      <c r="J18" s="639"/>
      <c r="K18" s="641">
        <f t="shared" si="0"/>
        <v>0</v>
      </c>
    </row>
    <row r="19" spans="1:11" ht="18" customHeight="1">
      <c r="A19" s="1155" t="s">
        <v>145</v>
      </c>
      <c r="B19" s="1156"/>
      <c r="C19" s="1156"/>
      <c r="D19" s="1156"/>
      <c r="E19" s="383">
        <v>61538</v>
      </c>
      <c r="F19" s="638"/>
      <c r="G19" s="639">
        <v>1</v>
      </c>
      <c r="H19" s="640">
        <f t="shared" si="1"/>
        <v>-1</v>
      </c>
      <c r="I19" s="638"/>
      <c r="J19" s="639"/>
      <c r="K19" s="641">
        <f t="shared" si="0"/>
        <v>0</v>
      </c>
    </row>
    <row r="20" spans="1:11" ht="18" customHeight="1">
      <c r="A20" s="1157" t="s">
        <v>1149</v>
      </c>
      <c r="B20" s="1158"/>
      <c r="C20" s="1158"/>
      <c r="D20" s="1158"/>
      <c r="E20" s="384">
        <v>61530</v>
      </c>
      <c r="F20" s="310">
        <f t="shared" ref="F20:K20" si="2">SUM(F12:F19)</f>
        <v>0</v>
      </c>
      <c r="G20" s="302">
        <f t="shared" si="2"/>
        <v>29</v>
      </c>
      <c r="H20" s="302">
        <f t="shared" si="2"/>
        <v>-29</v>
      </c>
      <c r="I20" s="310">
        <f>SUM(I12:I19)</f>
        <v>0</v>
      </c>
      <c r="J20" s="302">
        <f>SUM(J12:J19)</f>
        <v>0</v>
      </c>
      <c r="K20" s="303">
        <f t="shared" si="2"/>
        <v>0</v>
      </c>
    </row>
    <row r="21" spans="1:11" ht="18" customHeight="1">
      <c r="A21" s="1187" t="s">
        <v>146</v>
      </c>
      <c r="B21" s="1188"/>
      <c r="C21" s="1188"/>
      <c r="D21" s="1188"/>
      <c r="E21" s="382"/>
      <c r="F21" s="308"/>
      <c r="G21" s="300"/>
      <c r="H21" s="300"/>
      <c r="I21" s="308"/>
      <c r="J21" s="300"/>
      <c r="K21" s="301"/>
    </row>
    <row r="22" spans="1:11" ht="18" customHeight="1">
      <c r="A22" s="1155" t="s">
        <v>147</v>
      </c>
      <c r="B22" s="1156"/>
      <c r="C22" s="1156"/>
      <c r="D22" s="1156"/>
      <c r="E22" s="383">
        <v>61541</v>
      </c>
      <c r="F22" s="638"/>
      <c r="G22" s="639"/>
      <c r="H22" s="640">
        <f t="shared" ref="H22:H27" si="3">F22-G22</f>
        <v>0</v>
      </c>
      <c r="I22" s="638"/>
      <c r="J22" s="639"/>
      <c r="K22" s="641">
        <f t="shared" ref="K22:K27" si="4">I22-J22</f>
        <v>0</v>
      </c>
    </row>
    <row r="23" spans="1:11" ht="18" customHeight="1">
      <c r="A23" s="1155" t="s">
        <v>2</v>
      </c>
      <c r="B23" s="1156"/>
      <c r="C23" s="1156"/>
      <c r="D23" s="1156"/>
      <c r="E23" s="383">
        <v>61542</v>
      </c>
      <c r="F23" s="638"/>
      <c r="G23" s="639"/>
      <c r="H23" s="640">
        <f t="shared" si="3"/>
        <v>0</v>
      </c>
      <c r="I23" s="638"/>
      <c r="J23" s="639"/>
      <c r="K23" s="641">
        <f t="shared" si="4"/>
        <v>0</v>
      </c>
    </row>
    <row r="24" spans="1:11" ht="18" customHeight="1">
      <c r="A24" s="1155" t="s">
        <v>3</v>
      </c>
      <c r="B24" s="1156"/>
      <c r="C24" s="1156"/>
      <c r="D24" s="1156"/>
      <c r="E24" s="383">
        <v>61543</v>
      </c>
      <c r="F24" s="638"/>
      <c r="G24" s="639"/>
      <c r="H24" s="640">
        <f t="shared" si="3"/>
        <v>0</v>
      </c>
      <c r="I24" s="638"/>
      <c r="J24" s="639"/>
      <c r="K24" s="641">
        <f t="shared" si="4"/>
        <v>0</v>
      </c>
    </row>
    <row r="25" spans="1:11" ht="18" customHeight="1">
      <c r="A25" s="1155" t="s">
        <v>148</v>
      </c>
      <c r="B25" s="1156"/>
      <c r="C25" s="1156"/>
      <c r="D25" s="1156"/>
      <c r="E25" s="383">
        <v>61544</v>
      </c>
      <c r="F25" s="638"/>
      <c r="G25" s="639"/>
      <c r="H25" s="640">
        <f t="shared" si="3"/>
        <v>0</v>
      </c>
      <c r="I25" s="638"/>
      <c r="J25" s="639"/>
      <c r="K25" s="641">
        <f t="shared" si="4"/>
        <v>0</v>
      </c>
    </row>
    <row r="26" spans="1:11" ht="18" customHeight="1">
      <c r="A26" s="1155" t="s">
        <v>4</v>
      </c>
      <c r="B26" s="1156"/>
      <c r="C26" s="1156"/>
      <c r="D26" s="1156"/>
      <c r="E26" s="383">
        <v>61545</v>
      </c>
      <c r="F26" s="638"/>
      <c r="G26" s="639"/>
      <c r="H26" s="640">
        <f t="shared" si="3"/>
        <v>0</v>
      </c>
      <c r="I26" s="638"/>
      <c r="J26" s="639"/>
      <c r="K26" s="641">
        <f t="shared" si="4"/>
        <v>0</v>
      </c>
    </row>
    <row r="27" spans="1:11" ht="18" customHeight="1">
      <c r="A27" s="1155" t="s">
        <v>149</v>
      </c>
      <c r="B27" s="1156"/>
      <c r="C27" s="1156"/>
      <c r="D27" s="1156"/>
      <c r="E27" s="383">
        <v>61546</v>
      </c>
      <c r="F27" s="638"/>
      <c r="G27" s="639"/>
      <c r="H27" s="640">
        <f t="shared" si="3"/>
        <v>0</v>
      </c>
      <c r="I27" s="638"/>
      <c r="J27" s="639"/>
      <c r="K27" s="641">
        <f t="shared" si="4"/>
        <v>0</v>
      </c>
    </row>
    <row r="28" spans="1:11" ht="18" customHeight="1">
      <c r="A28" s="1157" t="s">
        <v>1150</v>
      </c>
      <c r="B28" s="1158"/>
      <c r="C28" s="1158"/>
      <c r="D28" s="1158"/>
      <c r="E28" s="384">
        <v>61540</v>
      </c>
      <c r="F28" s="310">
        <f t="shared" ref="F28:K28" si="5">SUM(F22:F27)</f>
        <v>0</v>
      </c>
      <c r="G28" s="302">
        <f t="shared" si="5"/>
        <v>0</v>
      </c>
      <c r="H28" s="302">
        <f t="shared" si="5"/>
        <v>0</v>
      </c>
      <c r="I28" s="310">
        <f>SUM(I22:I27)</f>
        <v>0</v>
      </c>
      <c r="J28" s="302">
        <f>SUM(J22:J27)</f>
        <v>0</v>
      </c>
      <c r="K28" s="303">
        <f t="shared" si="5"/>
        <v>0</v>
      </c>
    </row>
    <row r="29" spans="1:11" ht="18" customHeight="1">
      <c r="A29" s="1187" t="s">
        <v>150</v>
      </c>
      <c r="B29" s="1188"/>
      <c r="C29" s="1188"/>
      <c r="D29" s="1188"/>
      <c r="E29" s="382"/>
      <c r="F29" s="308"/>
      <c r="G29" s="300"/>
      <c r="H29" s="300"/>
      <c r="I29" s="308"/>
      <c r="J29" s="300"/>
      <c r="K29" s="301"/>
    </row>
    <row r="30" spans="1:11" ht="18" customHeight="1">
      <c r="A30" s="1155" t="s">
        <v>1126</v>
      </c>
      <c r="B30" s="1156"/>
      <c r="C30" s="1156"/>
      <c r="D30" s="1156"/>
      <c r="E30" s="383">
        <v>61551</v>
      </c>
      <c r="F30" s="638"/>
      <c r="G30" s="639"/>
      <c r="H30" s="640">
        <f t="shared" ref="H30:H36" si="6">F30-G30</f>
        <v>0</v>
      </c>
      <c r="I30" s="638"/>
      <c r="J30" s="639"/>
      <c r="K30" s="641">
        <f t="shared" ref="K30:K36" si="7">I30-J30</f>
        <v>0</v>
      </c>
    </row>
    <row r="31" spans="1:11" ht="18" customHeight="1">
      <c r="A31" s="1155" t="s">
        <v>1127</v>
      </c>
      <c r="B31" s="1156"/>
      <c r="C31" s="1156"/>
      <c r="D31" s="1156"/>
      <c r="E31" s="383">
        <v>61552</v>
      </c>
      <c r="F31" s="638"/>
      <c r="G31" s="639"/>
      <c r="H31" s="640">
        <f t="shared" si="6"/>
        <v>0</v>
      </c>
      <c r="I31" s="638"/>
      <c r="J31" s="639"/>
      <c r="K31" s="641">
        <f t="shared" si="7"/>
        <v>0</v>
      </c>
    </row>
    <row r="32" spans="1:11" ht="18" customHeight="1">
      <c r="A32" s="1155" t="s">
        <v>1128</v>
      </c>
      <c r="B32" s="1156"/>
      <c r="C32" s="1156"/>
      <c r="D32" s="1156"/>
      <c r="E32" s="383">
        <v>61553</v>
      </c>
      <c r="F32" s="638"/>
      <c r="G32" s="639"/>
      <c r="H32" s="640">
        <f t="shared" si="6"/>
        <v>0</v>
      </c>
      <c r="I32" s="638"/>
      <c r="J32" s="639"/>
      <c r="K32" s="641">
        <f t="shared" si="7"/>
        <v>0</v>
      </c>
    </row>
    <row r="33" spans="1:11" ht="18" customHeight="1">
      <c r="A33" s="1155" t="s">
        <v>3</v>
      </c>
      <c r="B33" s="1156"/>
      <c r="C33" s="1156"/>
      <c r="D33" s="1156"/>
      <c r="E33" s="383">
        <v>61554</v>
      </c>
      <c r="F33" s="638"/>
      <c r="G33" s="639"/>
      <c r="H33" s="640">
        <f t="shared" si="6"/>
        <v>0</v>
      </c>
      <c r="I33" s="638"/>
      <c r="J33" s="639"/>
      <c r="K33" s="641">
        <f t="shared" si="7"/>
        <v>0</v>
      </c>
    </row>
    <row r="34" spans="1:11" ht="18" customHeight="1">
      <c r="A34" s="1155" t="s">
        <v>151</v>
      </c>
      <c r="B34" s="1156"/>
      <c r="C34" s="1156"/>
      <c r="D34" s="1156"/>
      <c r="E34" s="383">
        <v>61555</v>
      </c>
      <c r="F34" s="638"/>
      <c r="G34" s="639"/>
      <c r="H34" s="640">
        <f t="shared" si="6"/>
        <v>0</v>
      </c>
      <c r="I34" s="638"/>
      <c r="J34" s="639"/>
      <c r="K34" s="641">
        <f t="shared" si="7"/>
        <v>0</v>
      </c>
    </row>
    <row r="35" spans="1:11" ht="18" customHeight="1">
      <c r="A35" s="1155" t="s">
        <v>4</v>
      </c>
      <c r="B35" s="1156"/>
      <c r="C35" s="1156"/>
      <c r="D35" s="1156"/>
      <c r="E35" s="383">
        <v>61556</v>
      </c>
      <c r="F35" s="638"/>
      <c r="G35" s="639"/>
      <c r="H35" s="640">
        <f t="shared" si="6"/>
        <v>0</v>
      </c>
      <c r="I35" s="638"/>
      <c r="J35" s="639"/>
      <c r="K35" s="641">
        <f t="shared" si="7"/>
        <v>0</v>
      </c>
    </row>
    <row r="36" spans="1:11" ht="18" customHeight="1">
      <c r="A36" s="1155" t="s">
        <v>152</v>
      </c>
      <c r="B36" s="1156"/>
      <c r="C36" s="1156"/>
      <c r="D36" s="1156"/>
      <c r="E36" s="383">
        <v>61557</v>
      </c>
      <c r="F36" s="638"/>
      <c r="G36" s="639"/>
      <c r="H36" s="640">
        <f t="shared" si="6"/>
        <v>0</v>
      </c>
      <c r="I36" s="638"/>
      <c r="J36" s="639"/>
      <c r="K36" s="641">
        <f t="shared" si="7"/>
        <v>0</v>
      </c>
    </row>
    <row r="37" spans="1:11" ht="21" customHeight="1">
      <c r="A37" s="1157" t="s">
        <v>1151</v>
      </c>
      <c r="B37" s="1158"/>
      <c r="C37" s="1158"/>
      <c r="D37" s="1158"/>
      <c r="E37" s="384">
        <v>61550</v>
      </c>
      <c r="F37" s="310">
        <f t="shared" ref="F37:K37" si="8">SUM(F30:F36)</f>
        <v>0</v>
      </c>
      <c r="G37" s="302">
        <f t="shared" si="8"/>
        <v>0</v>
      </c>
      <c r="H37" s="302">
        <f t="shared" si="8"/>
        <v>0</v>
      </c>
      <c r="I37" s="310">
        <f>SUM(I30:I36)</f>
        <v>0</v>
      </c>
      <c r="J37" s="302">
        <f>SUM(J30:J36)</f>
        <v>0</v>
      </c>
      <c r="K37" s="303">
        <f t="shared" si="8"/>
        <v>0</v>
      </c>
    </row>
    <row r="38" spans="1:11" ht="24" customHeight="1">
      <c r="A38" s="1192" t="s">
        <v>1202</v>
      </c>
      <c r="B38" s="1193"/>
      <c r="C38" s="1193"/>
      <c r="D38" s="1193"/>
      <c r="E38" s="385">
        <v>61560</v>
      </c>
      <c r="F38" s="310">
        <f t="shared" ref="F38:K38" si="9">F20+F28+F37</f>
        <v>0</v>
      </c>
      <c r="G38" s="302">
        <f t="shared" si="9"/>
        <v>29</v>
      </c>
      <c r="H38" s="302">
        <f t="shared" si="9"/>
        <v>-29</v>
      </c>
      <c r="I38" s="302">
        <f t="shared" si="9"/>
        <v>0</v>
      </c>
      <c r="J38" s="302">
        <f t="shared" si="9"/>
        <v>0</v>
      </c>
      <c r="K38" s="303">
        <f t="shared" si="9"/>
        <v>0</v>
      </c>
    </row>
    <row r="39" spans="1:11" ht="22.5" customHeight="1">
      <c r="A39" s="1157" t="s">
        <v>1203</v>
      </c>
      <c r="B39" s="1158"/>
      <c r="C39" s="1158"/>
      <c r="D39" s="1158"/>
      <c r="E39" s="384">
        <v>61570</v>
      </c>
      <c r="F39" s="309"/>
      <c r="G39" s="304"/>
      <c r="H39" s="305">
        <v>267</v>
      </c>
      <c r="I39" s="304"/>
      <c r="J39" s="304"/>
      <c r="K39" s="387"/>
    </row>
    <row r="40" spans="1:11" ht="24.75" customHeight="1" thickBot="1">
      <c r="A40" s="1179" t="s">
        <v>0</v>
      </c>
      <c r="B40" s="1180"/>
      <c r="C40" s="1180"/>
      <c r="D40" s="1180"/>
      <c r="E40" s="386">
        <v>61580</v>
      </c>
      <c r="F40" s="642"/>
      <c r="G40" s="643"/>
      <c r="H40" s="306">
        <f>H39+H38</f>
        <v>238</v>
      </c>
      <c r="I40" s="643"/>
      <c r="J40" s="643"/>
      <c r="K40" s="644">
        <f>баланс!$G$94</f>
        <v>0</v>
      </c>
    </row>
    <row r="41" spans="1:11">
      <c r="A41" s="294"/>
      <c r="B41" s="294"/>
      <c r="C41" s="294"/>
      <c r="D41" s="294"/>
      <c r="E41" s="294"/>
      <c r="F41" s="294"/>
      <c r="G41" s="294"/>
      <c r="H41" s="294"/>
    </row>
    <row r="42" spans="1:11">
      <c r="C42" s="295"/>
      <c r="D42" s="295"/>
      <c r="E42" s="295"/>
      <c r="F42" s="295"/>
      <c r="G42" s="295"/>
      <c r="H42" s="295"/>
    </row>
    <row r="43" spans="1:11">
      <c r="A43" s="295"/>
      <c r="B43" s="295"/>
      <c r="I43" s="144" t="s">
        <v>298</v>
      </c>
      <c r="J43" s="1185" t="s">
        <v>1206</v>
      </c>
      <c r="K43" s="1186"/>
    </row>
    <row r="44" spans="1:11">
      <c r="A44" s="295"/>
      <c r="B44" s="295"/>
      <c r="I44" s="144"/>
      <c r="J44" s="311"/>
      <c r="K44" s="311"/>
    </row>
    <row r="45" spans="1:11">
      <c r="C45" s="148" t="s">
        <v>981</v>
      </c>
      <c r="D45" s="1178" t="str">
        <f>баланс!C216</f>
        <v>ГЕОРГИ ГАЙДАРСКИ</v>
      </c>
      <c r="E45" s="1178"/>
      <c r="F45" s="1178"/>
      <c r="G45" s="1178"/>
      <c r="I45" s="146"/>
      <c r="J45" s="1175"/>
      <c r="K45" s="1175"/>
    </row>
    <row r="46" spans="1:11">
      <c r="C46" s="148" t="s">
        <v>21</v>
      </c>
      <c r="D46" s="1178" t="str">
        <f>баланс!C217</f>
        <v>РИЛКА ПУМОВА</v>
      </c>
      <c r="E46" s="1178"/>
      <c r="F46" s="1178"/>
      <c r="G46" s="1178"/>
      <c r="I46" s="146"/>
      <c r="J46" s="1175"/>
      <c r="K46" s="1175"/>
    </row>
    <row r="47" spans="1:11">
      <c r="C47" s="143" t="s">
        <v>229</v>
      </c>
      <c r="D47" s="1177" t="s">
        <v>437</v>
      </c>
      <c r="E47" s="1177"/>
      <c r="F47" s="1177"/>
      <c r="I47" s="146"/>
      <c r="J47" s="1174" t="s">
        <v>221</v>
      </c>
      <c r="K47" s="1174"/>
    </row>
    <row r="48" spans="1:11">
      <c r="C48" s="144" t="s">
        <v>222</v>
      </c>
      <c r="D48" s="1178" t="str">
        <f>баланс!C219</f>
        <v>ГЕОРГИ ГАЙДАРСКИ</v>
      </c>
      <c r="E48" s="1178"/>
      <c r="F48" s="1178"/>
      <c r="G48" s="1178"/>
      <c r="I48" s="150"/>
      <c r="J48" s="1176" t="str">
        <f>баланс!F219</f>
        <v>064 848964</v>
      </c>
      <c r="K48" s="1176"/>
    </row>
    <row r="49" spans="3:11">
      <c r="C49" s="143"/>
      <c r="D49" s="1177" t="s">
        <v>437</v>
      </c>
      <c r="E49" s="1177"/>
      <c r="F49" s="1177"/>
      <c r="I49" s="20"/>
      <c r="J49" s="1174" t="s">
        <v>868</v>
      </c>
      <c r="K49" s="1174"/>
    </row>
    <row r="50" spans="3:11">
      <c r="I50" s="152"/>
    </row>
  </sheetData>
  <mergeCells count="52">
    <mergeCell ref="A40:D40"/>
    <mergeCell ref="F9:H9"/>
    <mergeCell ref="I9:K9"/>
    <mergeCell ref="J43:K43"/>
    <mergeCell ref="A28:D28"/>
    <mergeCell ref="A29:D29"/>
    <mergeCell ref="A20:D20"/>
    <mergeCell ref="A11:D11"/>
    <mergeCell ref="A12:D12"/>
    <mergeCell ref="A13:D13"/>
    <mergeCell ref="A38:D38"/>
    <mergeCell ref="A39:D39"/>
    <mergeCell ref="A23:D23"/>
    <mergeCell ref="A19:D19"/>
    <mergeCell ref="A21:D21"/>
    <mergeCell ref="A24:D24"/>
    <mergeCell ref="J49:K49"/>
    <mergeCell ref="J45:K45"/>
    <mergeCell ref="J48:K48"/>
    <mergeCell ref="D49:F49"/>
    <mergeCell ref="D48:G48"/>
    <mergeCell ref="J46:K46"/>
    <mergeCell ref="J47:K47"/>
    <mergeCell ref="D47:F47"/>
    <mergeCell ref="D45:G45"/>
    <mergeCell ref="D46:G46"/>
    <mergeCell ref="A26:D26"/>
    <mergeCell ref="A27:D27"/>
    <mergeCell ref="A10:D10"/>
    <mergeCell ref="A18:D18"/>
    <mergeCell ref="A22:D22"/>
    <mergeCell ref="A14:D14"/>
    <mergeCell ref="A15:D15"/>
    <mergeCell ref="A16:D16"/>
    <mergeCell ref="A17:D17"/>
    <mergeCell ref="A25:D25"/>
    <mergeCell ref="A34:D34"/>
    <mergeCell ref="A35:D35"/>
    <mergeCell ref="A37:D37"/>
    <mergeCell ref="I1:K1"/>
    <mergeCell ref="I2:K2"/>
    <mergeCell ref="I3:K3"/>
    <mergeCell ref="A1:B1"/>
    <mergeCell ref="A2:B2"/>
    <mergeCell ref="A3:B3"/>
    <mergeCell ref="A7:H7"/>
    <mergeCell ref="A9:D9"/>
    <mergeCell ref="A36:D36"/>
    <mergeCell ref="A30:D30"/>
    <mergeCell ref="A31:D31"/>
    <mergeCell ref="A32:D32"/>
    <mergeCell ref="A33:D33"/>
  </mergeCells>
  <phoneticPr fontId="35" type="noConversion"/>
  <conditionalFormatting sqref="F14:G40 K12:K40 H12:H40 I14:J40">
    <cfRule type="cellIs" dxfId="0" priority="1" stopIfTrue="1" operator="equal">
      <formula>0</formula>
    </cfRule>
  </conditionalFormatting>
  <pageMargins left="0.78740157480314965" right="0.23622047244094491" top="0.82677165354330717" bottom="0.19685039370078741" header="0.51181102362204722" footer="0.19685039370078741"/>
  <pageSetup paperSize="9" scale="92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2:G55"/>
  <sheetViews>
    <sheetView view="pageBreakPreview" zoomScale="60" zoomScaleNormal="100" workbookViewId="0">
      <selection activeCell="F35" sqref="F35"/>
    </sheetView>
  </sheetViews>
  <sheetFormatPr defaultRowHeight="12.75"/>
  <cols>
    <col min="3" max="3" width="23.140625" customWidth="1"/>
    <col min="4" max="4" width="11.28515625" customWidth="1"/>
    <col min="6" max="6" width="9.5703125" customWidth="1"/>
    <col min="7" max="7" width="9.85546875" customWidth="1"/>
  </cols>
  <sheetData>
    <row r="2" spans="1:7">
      <c r="A2" s="1226" t="str">
        <f>начало!A10</f>
        <v xml:space="preserve">Отчетна единица: </v>
      </c>
      <c r="B2" s="1227"/>
      <c r="C2" s="620" t="str">
        <f>начало!$D$10</f>
        <v>"Б Н К" ЕООД</v>
      </c>
      <c r="D2" s="3"/>
      <c r="E2" s="3"/>
      <c r="F2" s="3"/>
      <c r="G2" s="3"/>
    </row>
    <row r="3" spans="1:7">
      <c r="A3" s="627" t="str">
        <f>начало!A11</f>
        <v xml:space="preserve">Гр. (с.)              </v>
      </c>
      <c r="B3" s="628"/>
      <c r="C3" s="620" t="str">
        <f>начало!$C$11</f>
        <v xml:space="preserve">ПЛЕВЕН </v>
      </c>
      <c r="D3" s="3"/>
      <c r="E3" s="1200" t="str">
        <f>начало!A8</f>
        <v>ЕИК по БУЛСТАТ / ТР</v>
      </c>
      <c r="F3" s="1200"/>
      <c r="G3" s="1200"/>
    </row>
    <row r="4" spans="1:7">
      <c r="A4" s="617" t="str">
        <f>начало!A12</f>
        <v xml:space="preserve">Община:          </v>
      </c>
      <c r="B4" s="618"/>
      <c r="C4" s="619" t="str">
        <f>начало!$C$12</f>
        <v xml:space="preserve">ПЛЕВЕН </v>
      </c>
      <c r="D4" s="3"/>
      <c r="E4" s="1200">
        <f>начало!A9</f>
        <v>131147469</v>
      </c>
      <c r="F4" s="1200"/>
      <c r="G4" s="1200"/>
    </row>
    <row r="5" spans="1:7">
      <c r="A5" s="3"/>
      <c r="B5" s="3"/>
      <c r="C5" s="3"/>
      <c r="D5" s="3"/>
      <c r="E5" s="3"/>
      <c r="F5" s="1228"/>
      <c r="G5" s="1228"/>
    </row>
    <row r="6" spans="1:7">
      <c r="A6" s="3"/>
      <c r="B6" s="3"/>
      <c r="C6" s="3"/>
      <c r="D6" s="3"/>
      <c r="E6" s="3"/>
      <c r="F6" s="1229"/>
      <c r="G6" s="1229"/>
    </row>
    <row r="7" spans="1:7">
      <c r="A7" s="3"/>
      <c r="B7" s="3"/>
      <c r="C7" s="3"/>
      <c r="D7" s="3"/>
      <c r="E7" s="3"/>
      <c r="F7" s="155"/>
      <c r="G7" s="155"/>
    </row>
    <row r="8" spans="1:7">
      <c r="A8" s="1211" t="s">
        <v>86</v>
      </c>
      <c r="B8" s="1211"/>
      <c r="C8" s="1211"/>
      <c r="D8" s="1211"/>
      <c r="E8" s="602" t="str">
        <f>ОПР!$F$9</f>
        <v xml:space="preserve">             I-во полугодие на 2015г.</v>
      </c>
      <c r="F8" s="602"/>
      <c r="G8" s="602"/>
    </row>
    <row r="9" spans="1:7" ht="13.5" thickBot="1">
      <c r="A9" s="156"/>
      <c r="B9" s="156"/>
      <c r="C9" s="156"/>
      <c r="D9" s="156"/>
      <c r="E9" s="156"/>
      <c r="F9" s="1225" t="s">
        <v>825</v>
      </c>
      <c r="G9" s="1225"/>
    </row>
    <row r="10" spans="1:7">
      <c r="A10" s="1212" t="s">
        <v>871</v>
      </c>
      <c r="B10" s="1213"/>
      <c r="C10" s="1213"/>
      <c r="D10" s="1214"/>
      <c r="E10" s="1218" t="s">
        <v>615</v>
      </c>
      <c r="F10" s="1220" t="s">
        <v>395</v>
      </c>
      <c r="G10" s="1221"/>
    </row>
    <row r="11" spans="1:7" ht="24">
      <c r="A11" s="1215"/>
      <c r="B11" s="1216"/>
      <c r="C11" s="1216"/>
      <c r="D11" s="1217"/>
      <c r="E11" s="1219"/>
      <c r="F11" s="388" t="s">
        <v>396</v>
      </c>
      <c r="G11" s="389" t="s">
        <v>826</v>
      </c>
    </row>
    <row r="12" spans="1:7">
      <c r="A12" s="1222" t="s">
        <v>827</v>
      </c>
      <c r="B12" s="1223"/>
      <c r="C12" s="1223"/>
      <c r="D12" s="1224"/>
      <c r="E12" s="157" t="s">
        <v>595</v>
      </c>
      <c r="F12" s="158">
        <v>1</v>
      </c>
      <c r="G12" s="159">
        <v>2</v>
      </c>
    </row>
    <row r="13" spans="1:7">
      <c r="A13" s="1208" t="s">
        <v>397</v>
      </c>
      <c r="B13" s="1209"/>
      <c r="C13" s="1209"/>
      <c r="D13" s="1210"/>
      <c r="E13" s="160"/>
      <c r="F13" s="161"/>
      <c r="G13" s="162"/>
    </row>
    <row r="14" spans="1:7">
      <c r="A14" s="1197" t="s">
        <v>553</v>
      </c>
      <c r="B14" s="1198"/>
      <c r="C14" s="1198"/>
      <c r="D14" s="1199"/>
      <c r="E14" s="131" t="s">
        <v>567</v>
      </c>
      <c r="F14" s="163"/>
      <c r="G14" s="164"/>
    </row>
    <row r="15" spans="1:7">
      <c r="A15" s="1197" t="s">
        <v>1152</v>
      </c>
      <c r="B15" s="1198"/>
      <c r="C15" s="1198"/>
      <c r="D15" s="1199"/>
      <c r="E15" s="131" t="s">
        <v>1153</v>
      </c>
      <c r="F15" s="163"/>
      <c r="G15" s="164"/>
    </row>
    <row r="16" spans="1:7">
      <c r="A16" s="1197" t="s">
        <v>554</v>
      </c>
      <c r="B16" s="1198"/>
      <c r="C16" s="1198"/>
      <c r="D16" s="1199"/>
      <c r="E16" s="131" t="s">
        <v>777</v>
      </c>
      <c r="F16" s="163"/>
      <c r="G16" s="164"/>
    </row>
    <row r="17" spans="1:7">
      <c r="A17" s="1197" t="s">
        <v>555</v>
      </c>
      <c r="B17" s="1198"/>
      <c r="C17" s="1198"/>
      <c r="D17" s="1199"/>
      <c r="E17" s="131" t="s">
        <v>778</v>
      </c>
      <c r="F17" s="163"/>
      <c r="G17" s="164"/>
    </row>
    <row r="18" spans="1:7">
      <c r="A18" s="1197" t="s">
        <v>556</v>
      </c>
      <c r="B18" s="1198"/>
      <c r="C18" s="1198"/>
      <c r="D18" s="1199"/>
      <c r="E18" s="131" t="s">
        <v>779</v>
      </c>
      <c r="F18" s="163"/>
      <c r="G18" s="164"/>
    </row>
    <row r="19" spans="1:7">
      <c r="A19" s="1197" t="s">
        <v>557</v>
      </c>
      <c r="B19" s="1198"/>
      <c r="C19" s="1198"/>
      <c r="D19" s="1199"/>
      <c r="E19" s="131" t="s">
        <v>780</v>
      </c>
      <c r="F19" s="163"/>
      <c r="G19" s="164"/>
    </row>
    <row r="20" spans="1:7">
      <c r="A20" s="1208" t="s">
        <v>848</v>
      </c>
      <c r="B20" s="1209"/>
      <c r="C20" s="1209"/>
      <c r="D20" s="1210"/>
      <c r="E20" s="130" t="s">
        <v>781</v>
      </c>
      <c r="F20" s="109">
        <f>SUM(F14:F19)</f>
        <v>0</v>
      </c>
      <c r="G20" s="127">
        <f>SUM(G14:G19)</f>
        <v>0</v>
      </c>
    </row>
    <row r="21" spans="1:7">
      <c r="A21" s="1208" t="s">
        <v>398</v>
      </c>
      <c r="B21" s="1209"/>
      <c r="C21" s="1209"/>
      <c r="D21" s="1210"/>
      <c r="E21" s="130"/>
      <c r="F21" s="165"/>
      <c r="G21" s="166"/>
    </row>
    <row r="22" spans="1:7">
      <c r="A22" s="1197" t="s">
        <v>558</v>
      </c>
      <c r="B22" s="1198"/>
      <c r="C22" s="1198"/>
      <c r="D22" s="1199"/>
      <c r="E22" s="131" t="s">
        <v>782</v>
      </c>
      <c r="F22" s="163"/>
      <c r="G22" s="164"/>
    </row>
    <row r="23" spans="1:7">
      <c r="A23" s="1197" t="s">
        <v>1154</v>
      </c>
      <c r="B23" s="1198"/>
      <c r="C23" s="1198"/>
      <c r="D23" s="1199"/>
      <c r="E23" s="131" t="s">
        <v>1155</v>
      </c>
      <c r="F23" s="163"/>
      <c r="G23" s="164"/>
    </row>
    <row r="24" spans="1:7">
      <c r="A24" s="1197" t="s">
        <v>559</v>
      </c>
      <c r="B24" s="1198"/>
      <c r="C24" s="1198"/>
      <c r="D24" s="1199"/>
      <c r="E24" s="131" t="s">
        <v>783</v>
      </c>
      <c r="F24" s="163"/>
      <c r="G24" s="164"/>
    </row>
    <row r="25" spans="1:7">
      <c r="A25" s="1197" t="s">
        <v>1154</v>
      </c>
      <c r="B25" s="1198"/>
      <c r="C25" s="1198"/>
      <c r="D25" s="1199"/>
      <c r="E25" s="131" t="s">
        <v>1156</v>
      </c>
      <c r="F25" s="163"/>
      <c r="G25" s="164"/>
    </row>
    <row r="26" spans="1:7">
      <c r="A26" s="1197" t="s">
        <v>560</v>
      </c>
      <c r="B26" s="1198"/>
      <c r="C26" s="1198"/>
      <c r="D26" s="1199"/>
      <c r="E26" s="131" t="s">
        <v>784</v>
      </c>
      <c r="F26" s="163"/>
      <c r="G26" s="164"/>
    </row>
    <row r="27" spans="1:7">
      <c r="A27" s="1197" t="s">
        <v>561</v>
      </c>
      <c r="B27" s="1198"/>
      <c r="C27" s="1198"/>
      <c r="D27" s="1199"/>
      <c r="E27" s="131" t="s">
        <v>785</v>
      </c>
      <c r="F27" s="163"/>
      <c r="G27" s="164"/>
    </row>
    <row r="28" spans="1:7">
      <c r="A28" s="1197" t="s">
        <v>562</v>
      </c>
      <c r="B28" s="1198"/>
      <c r="C28" s="1198"/>
      <c r="D28" s="1199"/>
      <c r="E28" s="131" t="s">
        <v>649</v>
      </c>
      <c r="F28" s="163"/>
      <c r="G28" s="164"/>
    </row>
    <row r="29" spans="1:7">
      <c r="A29" s="1197" t="s">
        <v>1096</v>
      </c>
      <c r="B29" s="1198"/>
      <c r="C29" s="1198"/>
      <c r="D29" s="1199"/>
      <c r="E29" s="131" t="s">
        <v>786</v>
      </c>
      <c r="F29" s="163"/>
      <c r="G29" s="164"/>
    </row>
    <row r="30" spans="1:7">
      <c r="A30" s="1197" t="s">
        <v>557</v>
      </c>
      <c r="B30" s="1198"/>
      <c r="C30" s="1198"/>
      <c r="D30" s="1199"/>
      <c r="E30" s="131" t="s">
        <v>787</v>
      </c>
      <c r="F30" s="365"/>
      <c r="G30" s="164"/>
    </row>
    <row r="31" spans="1:7" ht="13.5" thickBot="1">
      <c r="A31" s="1202" t="s">
        <v>605</v>
      </c>
      <c r="B31" s="1203"/>
      <c r="C31" s="1203"/>
      <c r="D31" s="1204"/>
      <c r="E31" s="167" t="s">
        <v>563</v>
      </c>
      <c r="F31" s="86">
        <f>SUM(F22:F30)</f>
        <v>0</v>
      </c>
      <c r="G31" s="336">
        <f>SUM(G22:G30)</f>
        <v>0</v>
      </c>
    </row>
    <row r="32" spans="1:7">
      <c r="A32" s="168"/>
      <c r="B32" s="168"/>
      <c r="C32" s="168"/>
      <c r="D32" s="168"/>
      <c r="E32" s="169"/>
      <c r="F32" s="142"/>
      <c r="G32" s="142"/>
    </row>
    <row r="33" spans="1:7">
      <c r="A33" s="3"/>
      <c r="B33" s="3"/>
      <c r="C33" s="3"/>
      <c r="D33" s="3"/>
      <c r="E33" s="3"/>
      <c r="F33" s="3"/>
      <c r="G33" s="3"/>
    </row>
    <row r="34" spans="1:7">
      <c r="A34" s="111"/>
      <c r="B34" s="111"/>
      <c r="C34" s="111"/>
      <c r="D34" s="111"/>
      <c r="E34" s="115" t="s">
        <v>298</v>
      </c>
      <c r="F34" s="1195" t="s">
        <v>1205</v>
      </c>
      <c r="G34" s="1195"/>
    </row>
    <row r="35" spans="1:7">
      <c r="A35" s="111"/>
      <c r="B35" s="112"/>
      <c r="C35" s="112"/>
      <c r="D35" s="112"/>
      <c r="E35" s="13"/>
      <c r="F35" s="13"/>
      <c r="G35" s="63"/>
    </row>
    <row r="36" spans="1:7">
      <c r="B36" s="113" t="s">
        <v>981</v>
      </c>
      <c r="C36" s="1194" t="str">
        <f>баланс!C216</f>
        <v>ГЕОРГИ ГАЙДАРСКИ</v>
      </c>
      <c r="D36" s="1194"/>
      <c r="E36" s="13"/>
      <c r="F36" s="1205"/>
      <c r="G36" s="1205"/>
    </row>
    <row r="37" spans="1:7">
      <c r="B37" s="113" t="s">
        <v>21</v>
      </c>
      <c r="C37" s="1194" t="str">
        <f>баланс!C217</f>
        <v>РИЛКА ПУМОВА</v>
      </c>
      <c r="D37" s="1194"/>
      <c r="E37" s="13"/>
      <c r="F37" s="1205"/>
      <c r="G37" s="1205"/>
    </row>
    <row r="38" spans="1:7">
      <c r="A38" s="111" t="s">
        <v>229</v>
      </c>
      <c r="B38" s="223"/>
      <c r="C38" s="1207" t="s">
        <v>437</v>
      </c>
      <c r="D38" s="1207"/>
      <c r="E38" s="16"/>
      <c r="F38" s="1196" t="s">
        <v>221</v>
      </c>
      <c r="G38" s="1196"/>
    </row>
    <row r="39" spans="1:7">
      <c r="B39" s="115" t="s">
        <v>222</v>
      </c>
      <c r="C39" s="1194" t="str">
        <f>баланс!C219</f>
        <v>ГЕОРГИ ГАЙДАРСКИ</v>
      </c>
      <c r="D39" s="1194"/>
      <c r="E39" s="3"/>
      <c r="F39" s="948" t="str">
        <f>баланс!F219</f>
        <v>064 848964</v>
      </c>
      <c r="G39" s="1200"/>
    </row>
    <row r="40" spans="1:7">
      <c r="A40" s="111"/>
      <c r="C40" s="1207" t="s">
        <v>437</v>
      </c>
      <c r="D40" s="1207"/>
      <c r="E40" s="114"/>
      <c r="F40" s="1206" t="s">
        <v>868</v>
      </c>
      <c r="G40" s="1206"/>
    </row>
    <row r="41" spans="1:7" s="223" customFormat="1">
      <c r="A41" s="242"/>
      <c r="B41" s="13"/>
      <c r="C41" s="13"/>
      <c r="D41" s="917"/>
      <c r="E41" s="917"/>
      <c r="F41" s="917"/>
      <c r="G41" s="13"/>
    </row>
    <row r="42" spans="1:7" s="223" customFormat="1">
      <c r="A42" s="60"/>
      <c r="B42" s="193"/>
      <c r="C42" s="193"/>
      <c r="D42" s="193"/>
      <c r="E42" s="193"/>
      <c r="F42" s="193"/>
      <c r="G42" s="193"/>
    </row>
    <row r="43" spans="1:7" s="223" customFormat="1">
      <c r="A43" s="1201"/>
      <c r="B43" s="1201"/>
      <c r="C43" s="1201"/>
      <c r="D43" s="1201"/>
      <c r="E43" s="1201"/>
      <c r="F43" s="1201"/>
      <c r="G43" s="1201"/>
    </row>
    <row r="44" spans="1:7" s="223" customFormat="1">
      <c r="A44" s="13"/>
      <c r="B44" s="13"/>
      <c r="C44" s="13"/>
      <c r="D44" s="13"/>
      <c r="E44" s="13"/>
      <c r="F44" s="13"/>
      <c r="G44" s="13"/>
    </row>
    <row r="45" spans="1:7" s="223" customFormat="1">
      <c r="A45" s="243"/>
      <c r="B45" s="243"/>
      <c r="C45" s="171"/>
      <c r="D45" s="171"/>
      <c r="E45" s="171"/>
      <c r="F45" s="171"/>
      <c r="G45" s="171"/>
    </row>
    <row r="46" spans="1:7" s="223" customFormat="1">
      <c r="A46" s="170"/>
      <c r="B46" s="170"/>
      <c r="C46" s="171"/>
      <c r="D46" s="171"/>
      <c r="E46" s="171"/>
      <c r="F46" s="171"/>
      <c r="G46" s="171"/>
    </row>
    <row r="47" spans="1:7" s="223" customFormat="1">
      <c r="A47" s="171"/>
      <c r="B47" s="171"/>
      <c r="C47" s="171"/>
      <c r="D47" s="171"/>
      <c r="E47" s="171"/>
      <c r="F47" s="171"/>
      <c r="G47" s="171"/>
    </row>
    <row r="48" spans="1:7" s="223" customFormat="1">
      <c r="A48" s="171"/>
      <c r="B48" s="171"/>
      <c r="C48" s="171"/>
      <c r="D48" s="171"/>
      <c r="E48" s="171"/>
      <c r="F48" s="171"/>
      <c r="G48" s="171"/>
    </row>
    <row r="49" s="223" customFormat="1"/>
    <row r="50" s="223" customFormat="1"/>
    <row r="51" s="223" customFormat="1"/>
    <row r="52" s="223" customFormat="1"/>
    <row r="53" s="223" customFormat="1"/>
    <row r="54" s="223" customFormat="1"/>
    <row r="55" s="223" customFormat="1"/>
  </sheetData>
  <mergeCells count="43">
    <mergeCell ref="A2:B2"/>
    <mergeCell ref="E3:G3"/>
    <mergeCell ref="E4:G4"/>
    <mergeCell ref="F5:G5"/>
    <mergeCell ref="F6:G6"/>
    <mergeCell ref="A8:D8"/>
    <mergeCell ref="A10:D11"/>
    <mergeCell ref="E10:E11"/>
    <mergeCell ref="F10:G10"/>
    <mergeCell ref="A12:D12"/>
    <mergeCell ref="F9:G9"/>
    <mergeCell ref="A19:D19"/>
    <mergeCell ref="A20:D20"/>
    <mergeCell ref="A15:D15"/>
    <mergeCell ref="A13:D13"/>
    <mergeCell ref="A22:D22"/>
    <mergeCell ref="A21:D21"/>
    <mergeCell ref="A14:D14"/>
    <mergeCell ref="A16:D16"/>
    <mergeCell ref="A17:D17"/>
    <mergeCell ref="A18:D18"/>
    <mergeCell ref="A23:D23"/>
    <mergeCell ref="A25:D25"/>
    <mergeCell ref="A27:D27"/>
    <mergeCell ref="A43:G43"/>
    <mergeCell ref="A29:D29"/>
    <mergeCell ref="A30:D30"/>
    <mergeCell ref="A31:D31"/>
    <mergeCell ref="D41:F41"/>
    <mergeCell ref="F36:G36"/>
    <mergeCell ref="F40:G40"/>
    <mergeCell ref="C36:D36"/>
    <mergeCell ref="C37:D37"/>
    <mergeCell ref="A26:D26"/>
    <mergeCell ref="C40:D40"/>
    <mergeCell ref="C38:D38"/>
    <mergeCell ref="F37:G37"/>
    <mergeCell ref="C39:D39"/>
    <mergeCell ref="F34:G34"/>
    <mergeCell ref="F38:G38"/>
    <mergeCell ref="A28:D28"/>
    <mergeCell ref="A24:D24"/>
    <mergeCell ref="F39:G39"/>
  </mergeCells>
  <phoneticPr fontId="35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AB282"/>
  <sheetViews>
    <sheetView view="pageBreakPreview" topLeftCell="A50" zoomScaleNormal="75" workbookViewId="0">
      <selection activeCell="V55" sqref="V55"/>
    </sheetView>
  </sheetViews>
  <sheetFormatPr defaultRowHeight="12.75"/>
  <cols>
    <col min="4" max="4" width="7.85546875" customWidth="1"/>
    <col min="5" max="5" width="8.140625" customWidth="1"/>
    <col min="6" max="6" width="6.42578125" customWidth="1"/>
    <col min="7" max="7" width="7.7109375" customWidth="1"/>
    <col min="8" max="8" width="7.28515625" customWidth="1"/>
    <col min="16" max="16" width="6.42578125" customWidth="1"/>
    <col min="19" max="19" width="4.140625" customWidth="1"/>
    <col min="21" max="21" width="10.28515625" customWidth="1"/>
  </cols>
  <sheetData>
    <row r="1" spans="1:24" hidden="1">
      <c r="E1" s="17" t="s">
        <v>229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spans="1:24">
      <c r="A2" s="1270" t="str">
        <f>начало!A10</f>
        <v xml:space="preserve">Отчетна единица: </v>
      </c>
      <c r="B2" s="1271"/>
      <c r="C2" s="1256" t="str">
        <f>начало!$D$10</f>
        <v>"Б Н К" ЕООД</v>
      </c>
      <c r="D2" s="1257"/>
      <c r="E2" s="3" t="s">
        <v>229</v>
      </c>
      <c r="F2" s="3"/>
      <c r="G2" s="3"/>
      <c r="H2" s="3"/>
      <c r="I2" s="3"/>
      <c r="J2" s="3"/>
      <c r="K2" s="3"/>
      <c r="L2" s="3"/>
      <c r="M2" s="192"/>
      <c r="N2" s="192"/>
      <c r="O2" s="192"/>
      <c r="P2" s="4"/>
      <c r="Q2" s="4"/>
      <c r="R2" s="4"/>
      <c r="S2" s="4"/>
      <c r="T2" s="4"/>
      <c r="U2" s="4"/>
      <c r="V2" s="4"/>
    </row>
    <row r="3" spans="1:24">
      <c r="A3" s="621" t="str">
        <f>начало!A11</f>
        <v xml:space="preserve">Гр. (с.)              </v>
      </c>
      <c r="B3" s="574"/>
      <c r="C3" s="1258" t="str">
        <f>начало!$C$11</f>
        <v xml:space="preserve">ПЛЕВЕН </v>
      </c>
      <c r="D3" s="1259"/>
      <c r="E3" s="9" t="s">
        <v>229</v>
      </c>
      <c r="F3" s="58"/>
      <c r="G3" s="58" t="s">
        <v>229</v>
      </c>
      <c r="H3" s="58"/>
      <c r="I3" s="58"/>
      <c r="J3" s="58"/>
      <c r="K3" s="58"/>
      <c r="L3" s="141"/>
      <c r="M3" s="258"/>
      <c r="N3" s="258"/>
      <c r="O3" s="258"/>
      <c r="P3" s="4"/>
      <c r="Q3" s="4"/>
      <c r="R3" s="4"/>
      <c r="S3" s="772" t="str">
        <f>начало!A8</f>
        <v>ЕИК по БУЛСТАТ / ТР</v>
      </c>
      <c r="T3" s="772"/>
      <c r="U3" s="772"/>
      <c r="V3" s="4"/>
    </row>
    <row r="4" spans="1:24">
      <c r="A4" s="622" t="str">
        <f>начало!A12</f>
        <v xml:space="preserve">Община:          </v>
      </c>
      <c r="B4" s="623"/>
      <c r="C4" s="1268" t="str">
        <f>начало!$C$12</f>
        <v xml:space="preserve">ПЛЕВЕН </v>
      </c>
      <c r="D4" s="1269"/>
      <c r="E4" s="9" t="s">
        <v>229</v>
      </c>
      <c r="F4" s="172"/>
      <c r="G4" s="172"/>
      <c r="H4" s="172"/>
      <c r="I4" s="172"/>
      <c r="J4" s="172"/>
      <c r="K4" s="172"/>
      <c r="L4" s="172"/>
      <c r="M4" s="173"/>
      <c r="N4" s="173"/>
      <c r="O4" s="4" t="s">
        <v>229</v>
      </c>
      <c r="P4" s="4"/>
      <c r="Q4" s="4"/>
      <c r="R4" s="4"/>
      <c r="S4" s="772">
        <f>начало!A9</f>
        <v>131147469</v>
      </c>
      <c r="T4" s="772"/>
      <c r="U4" s="772"/>
      <c r="V4" s="4"/>
    </row>
    <row r="5" spans="1:24" ht="9" customHeight="1">
      <c r="E5" s="9"/>
      <c r="F5" s="172"/>
      <c r="G5" s="172"/>
      <c r="H5" s="172"/>
      <c r="I5" s="172"/>
      <c r="J5" s="172"/>
      <c r="K5" s="172"/>
      <c r="L5" s="172"/>
      <c r="M5" s="173"/>
      <c r="N5" s="173"/>
      <c r="O5" s="4"/>
      <c r="P5" s="4"/>
      <c r="Q5" s="4"/>
      <c r="R5" s="4"/>
      <c r="S5" s="4"/>
      <c r="T5" s="4"/>
      <c r="U5" s="4"/>
      <c r="V5" s="4"/>
    </row>
    <row r="6" spans="1:24" hidden="1">
      <c r="E6" s="9"/>
      <c r="F6" s="172"/>
      <c r="G6" s="172"/>
      <c r="H6" s="172"/>
      <c r="I6" s="172"/>
      <c r="J6" s="172"/>
      <c r="K6" s="172"/>
      <c r="L6" s="172"/>
      <c r="M6" s="173"/>
      <c r="N6" s="173"/>
      <c r="O6" s="4"/>
      <c r="P6" s="4"/>
      <c r="Q6" s="4"/>
      <c r="R6" s="4"/>
      <c r="S6" s="4"/>
      <c r="T6" s="4"/>
      <c r="U6" s="4"/>
      <c r="V6" s="4"/>
    </row>
    <row r="7" spans="1:24" hidden="1">
      <c r="E7" s="9"/>
      <c r="F7" s="172"/>
      <c r="G7" s="172"/>
      <c r="H7" s="172"/>
      <c r="I7" s="172"/>
      <c r="J7" s="172"/>
      <c r="K7" s="172"/>
      <c r="L7" s="172"/>
      <c r="M7" s="173"/>
      <c r="N7" s="173"/>
      <c r="O7" s="4"/>
      <c r="P7" s="4"/>
      <c r="Q7" s="4"/>
      <c r="R7" s="4"/>
      <c r="S7" s="4"/>
      <c r="T7" s="4"/>
      <c r="U7" s="4"/>
      <c r="V7" s="4"/>
    </row>
    <row r="8" spans="1:24" ht="15" customHeight="1">
      <c r="A8" s="594"/>
      <c r="B8" s="594"/>
      <c r="C8" s="594"/>
      <c r="D8" s="594"/>
      <c r="E8" s="594"/>
      <c r="F8" s="1273" t="s">
        <v>879</v>
      </c>
      <c r="G8" s="1273"/>
      <c r="H8" s="1273"/>
      <c r="I8" s="1273"/>
      <c r="J8" s="1273"/>
      <c r="K8" s="1273"/>
      <c r="L8" s="1273"/>
      <c r="M8" s="1273"/>
      <c r="N8" s="1273"/>
      <c r="O8" s="1274" t="str">
        <f>баланс!$D$7</f>
        <v xml:space="preserve">             I-во полугодие на 2015г.</v>
      </c>
      <c r="P8" s="1274"/>
      <c r="Q8" s="594"/>
      <c r="R8" s="594"/>
      <c r="S8" s="594"/>
      <c r="T8" s="594"/>
      <c r="U8" s="594"/>
      <c r="V8" s="4"/>
    </row>
    <row r="9" spans="1:24" hidden="1"/>
    <row r="10" spans="1:24" ht="18.75" customHeight="1" thickBot="1">
      <c r="E10" s="4"/>
      <c r="F10" s="174"/>
      <c r="G10" s="174"/>
      <c r="H10" s="174"/>
      <c r="I10" s="174"/>
      <c r="J10" s="174"/>
      <c r="K10" s="174"/>
      <c r="L10" s="174"/>
      <c r="M10" s="173"/>
      <c r="N10" s="173"/>
      <c r="O10" s="4"/>
      <c r="P10" s="4"/>
      <c r="Q10" s="4"/>
      <c r="R10" s="4"/>
      <c r="T10" s="175"/>
      <c r="U10" s="175" t="s">
        <v>1102</v>
      </c>
    </row>
    <row r="11" spans="1:24" ht="12.75" customHeight="1">
      <c r="A11" s="1235" t="s">
        <v>1103</v>
      </c>
      <c r="B11" s="1236"/>
      <c r="C11" s="1236"/>
      <c r="D11" s="1236"/>
      <c r="E11" s="1236" t="s">
        <v>615</v>
      </c>
      <c r="F11" s="1236" t="s">
        <v>1104</v>
      </c>
      <c r="G11" s="1236"/>
      <c r="H11" s="1236"/>
      <c r="I11" s="1236"/>
      <c r="J11" s="1236"/>
      <c r="K11" s="1236" t="s">
        <v>1105</v>
      </c>
      <c r="L11" s="1236"/>
      <c r="M11" s="1236" t="s">
        <v>645</v>
      </c>
      <c r="N11" s="1236" t="s">
        <v>858</v>
      </c>
      <c r="O11" s="1236"/>
      <c r="P11" s="1236"/>
      <c r="Q11" s="1236"/>
      <c r="R11" s="1236" t="s">
        <v>1105</v>
      </c>
      <c r="S11" s="1236"/>
      <c r="T11" s="1236" t="s">
        <v>737</v>
      </c>
      <c r="U11" s="1238" t="s">
        <v>1020</v>
      </c>
    </row>
    <row r="12" spans="1:24" ht="78.75" customHeight="1">
      <c r="A12" s="1237"/>
      <c r="B12" s="803"/>
      <c r="C12" s="803"/>
      <c r="D12" s="803"/>
      <c r="E12" s="803"/>
      <c r="F12" s="176" t="s">
        <v>473</v>
      </c>
      <c r="G12" s="176" t="s">
        <v>1171</v>
      </c>
      <c r="H12" s="176" t="s">
        <v>1116</v>
      </c>
      <c r="I12" s="176" t="s">
        <v>409</v>
      </c>
      <c r="J12" s="176" t="s">
        <v>231</v>
      </c>
      <c r="K12" s="176" t="s">
        <v>232</v>
      </c>
      <c r="L12" s="176" t="s">
        <v>655</v>
      </c>
      <c r="M12" s="803"/>
      <c r="N12" s="176" t="s">
        <v>473</v>
      </c>
      <c r="O12" s="176" t="s">
        <v>656</v>
      </c>
      <c r="P12" s="176" t="s">
        <v>657</v>
      </c>
      <c r="Q12" s="176" t="s">
        <v>461</v>
      </c>
      <c r="R12" s="176" t="s">
        <v>232</v>
      </c>
      <c r="S12" s="176" t="s">
        <v>655</v>
      </c>
      <c r="T12" s="803"/>
      <c r="U12" s="1239"/>
    </row>
    <row r="13" spans="1:24" ht="9.75" customHeight="1">
      <c r="A13" s="1240" t="s">
        <v>594</v>
      </c>
      <c r="B13" s="1241"/>
      <c r="C13" s="1241"/>
      <c r="D13" s="1241"/>
      <c r="E13" s="398" t="s">
        <v>595</v>
      </c>
      <c r="F13" s="398">
        <v>1</v>
      </c>
      <c r="G13" s="398">
        <v>2</v>
      </c>
      <c r="H13" s="398" t="s">
        <v>616</v>
      </c>
      <c r="I13" s="398">
        <v>3</v>
      </c>
      <c r="J13" s="398">
        <v>4</v>
      </c>
      <c r="K13" s="398">
        <v>5</v>
      </c>
      <c r="L13" s="398">
        <v>6</v>
      </c>
      <c r="M13" s="398">
        <v>7</v>
      </c>
      <c r="N13" s="398">
        <v>8</v>
      </c>
      <c r="O13" s="398">
        <v>9</v>
      </c>
      <c r="P13" s="398">
        <v>10</v>
      </c>
      <c r="Q13" s="398">
        <v>11</v>
      </c>
      <c r="R13" s="398">
        <v>12</v>
      </c>
      <c r="S13" s="398">
        <v>13</v>
      </c>
      <c r="T13" s="398">
        <v>14</v>
      </c>
      <c r="U13" s="399">
        <v>15</v>
      </c>
      <c r="V13" s="400"/>
      <c r="W13" s="400"/>
      <c r="X13" s="400"/>
    </row>
    <row r="14" spans="1:24">
      <c r="A14" s="1272" t="s">
        <v>1108</v>
      </c>
      <c r="B14" s="745"/>
      <c r="C14" s="745"/>
      <c r="D14" s="745"/>
      <c r="E14" s="29"/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  <c r="S14" s="177"/>
      <c r="T14" s="177"/>
      <c r="U14" s="178"/>
    </row>
    <row r="15" spans="1:24">
      <c r="A15" s="1242" t="s">
        <v>1110</v>
      </c>
      <c r="B15" s="1243"/>
      <c r="C15" s="1243"/>
      <c r="D15" s="1243"/>
      <c r="E15" s="32" t="s">
        <v>35</v>
      </c>
      <c r="F15" s="179"/>
      <c r="G15" s="390"/>
      <c r="H15" s="179"/>
      <c r="I15" s="179"/>
      <c r="J15" s="180">
        <f>F15+G15-I15</f>
        <v>0</v>
      </c>
      <c r="K15" s="179"/>
      <c r="L15" s="179"/>
      <c r="M15" s="180">
        <f>J15+K15-L15</f>
        <v>0</v>
      </c>
      <c r="N15" s="179"/>
      <c r="O15" s="179"/>
      <c r="P15" s="179"/>
      <c r="Q15" s="180">
        <f>N15+O15-P15</f>
        <v>0</v>
      </c>
      <c r="R15" s="179"/>
      <c r="S15" s="179"/>
      <c r="T15" s="180">
        <f>Q15+R15-S15</f>
        <v>0</v>
      </c>
      <c r="U15" s="80">
        <f>M15-T15</f>
        <v>0</v>
      </c>
    </row>
    <row r="16" spans="1:24" ht="27" customHeight="1">
      <c r="A16" s="1242" t="s">
        <v>807</v>
      </c>
      <c r="B16" s="1243"/>
      <c r="C16" s="1243"/>
      <c r="D16" s="1243"/>
      <c r="E16" s="32" t="s">
        <v>808</v>
      </c>
      <c r="F16" s="179"/>
      <c r="G16" s="390"/>
      <c r="H16" s="179"/>
      <c r="I16" s="179"/>
      <c r="J16" s="180">
        <f t="shared" ref="J16:J37" si="0">F16+G16-I16</f>
        <v>0</v>
      </c>
      <c r="K16" s="179"/>
      <c r="L16" s="179"/>
      <c r="M16" s="180">
        <f t="shared" ref="M16:M22" si="1">J16+K16-L16</f>
        <v>0</v>
      </c>
      <c r="N16" s="179"/>
      <c r="O16" s="179"/>
      <c r="P16" s="179"/>
      <c r="Q16" s="180">
        <f t="shared" ref="Q16:Q22" si="2">N16+O16-P16</f>
        <v>0</v>
      </c>
      <c r="R16" s="179"/>
      <c r="S16" s="179"/>
      <c r="T16" s="180">
        <f t="shared" ref="T16:T26" si="3">Q16+R16-S16</f>
        <v>0</v>
      </c>
      <c r="U16" s="80">
        <f t="shared" ref="U16:U37" si="4">M16-T16</f>
        <v>0</v>
      </c>
    </row>
    <row r="17" spans="1:28" ht="37.5" customHeight="1">
      <c r="A17" s="1242" t="s">
        <v>1003</v>
      </c>
      <c r="B17" s="1243"/>
      <c r="C17" s="1243"/>
      <c r="D17" s="1243"/>
      <c r="E17" s="32" t="s">
        <v>896</v>
      </c>
      <c r="F17" s="179"/>
      <c r="G17" s="390"/>
      <c r="H17" s="179"/>
      <c r="I17" s="179"/>
      <c r="J17" s="180">
        <f t="shared" si="0"/>
        <v>0</v>
      </c>
      <c r="K17" s="179"/>
      <c r="L17" s="179"/>
      <c r="M17" s="180">
        <f t="shared" si="1"/>
        <v>0</v>
      </c>
      <c r="N17" s="179"/>
      <c r="O17" s="179"/>
      <c r="P17" s="179"/>
      <c r="Q17" s="180">
        <f t="shared" si="2"/>
        <v>0</v>
      </c>
      <c r="R17" s="179"/>
      <c r="S17" s="179"/>
      <c r="T17" s="180">
        <f t="shared" si="3"/>
        <v>0</v>
      </c>
      <c r="U17" s="80">
        <f t="shared" si="4"/>
        <v>0</v>
      </c>
    </row>
    <row r="18" spans="1:28">
      <c r="A18" s="1242" t="s">
        <v>1090</v>
      </c>
      <c r="B18" s="1243"/>
      <c r="C18" s="1243"/>
      <c r="D18" s="1243"/>
      <c r="E18" s="32"/>
      <c r="F18" s="181"/>
      <c r="G18" s="391"/>
      <c r="H18" s="181"/>
      <c r="I18" s="181"/>
      <c r="J18" s="182" t="s">
        <v>229</v>
      </c>
      <c r="K18" s="181"/>
      <c r="L18" s="181"/>
      <c r="M18" s="182" t="s">
        <v>229</v>
      </c>
      <c r="N18" s="181"/>
      <c r="O18" s="181"/>
      <c r="P18" s="181"/>
      <c r="Q18" s="182" t="s">
        <v>229</v>
      </c>
      <c r="R18" s="181"/>
      <c r="S18" s="181"/>
      <c r="T18" s="182" t="s">
        <v>229</v>
      </c>
      <c r="U18" s="183" t="s">
        <v>229</v>
      </c>
    </row>
    <row r="19" spans="1:28" ht="26.25" customHeight="1">
      <c r="A19" s="1242" t="s">
        <v>1004</v>
      </c>
      <c r="B19" s="1243"/>
      <c r="C19" s="1243"/>
      <c r="D19" s="1243"/>
      <c r="E19" s="32" t="s">
        <v>809</v>
      </c>
      <c r="F19" s="179"/>
      <c r="G19" s="390"/>
      <c r="H19" s="179"/>
      <c r="I19" s="179"/>
      <c r="J19" s="180">
        <f t="shared" si="0"/>
        <v>0</v>
      </c>
      <c r="K19" s="179"/>
      <c r="L19" s="179"/>
      <c r="M19" s="180">
        <f t="shared" si="1"/>
        <v>0</v>
      </c>
      <c r="N19" s="179"/>
      <c r="O19" s="179"/>
      <c r="P19" s="179"/>
      <c r="Q19" s="180">
        <f t="shared" si="2"/>
        <v>0</v>
      </c>
      <c r="R19" s="179"/>
      <c r="S19" s="179"/>
      <c r="T19" s="180">
        <f t="shared" si="3"/>
        <v>0</v>
      </c>
      <c r="U19" s="80">
        <f t="shared" si="4"/>
        <v>0</v>
      </c>
    </row>
    <row r="20" spans="1:28" ht="38.25" customHeight="1">
      <c r="A20" s="1242" t="s">
        <v>356</v>
      </c>
      <c r="B20" s="1243"/>
      <c r="C20" s="1243"/>
      <c r="D20" s="1243"/>
      <c r="E20" s="32" t="s">
        <v>810</v>
      </c>
      <c r="F20" s="401"/>
      <c r="G20" s="402"/>
      <c r="H20" s="401"/>
      <c r="I20" s="401"/>
      <c r="J20" s="403">
        <f>F20+G20-I20</f>
        <v>0</v>
      </c>
      <c r="K20" s="401"/>
      <c r="L20" s="401"/>
      <c r="M20" s="403">
        <f t="shared" si="1"/>
        <v>0</v>
      </c>
      <c r="N20" s="401"/>
      <c r="O20" s="401"/>
      <c r="P20" s="401"/>
      <c r="Q20" s="403">
        <f t="shared" si="2"/>
        <v>0</v>
      </c>
      <c r="R20" s="401"/>
      <c r="S20" s="401"/>
      <c r="T20" s="403">
        <f t="shared" si="3"/>
        <v>0</v>
      </c>
      <c r="U20" s="404">
        <f t="shared" si="4"/>
        <v>0</v>
      </c>
      <c r="V20" s="321"/>
      <c r="W20" s="321"/>
      <c r="X20" s="321"/>
      <c r="Y20" s="321"/>
      <c r="Z20" s="321"/>
      <c r="AA20" s="321"/>
      <c r="AB20" s="321"/>
    </row>
    <row r="21" spans="1:28">
      <c r="A21" s="1242" t="s">
        <v>996</v>
      </c>
      <c r="B21" s="1243"/>
      <c r="C21" s="1243"/>
      <c r="D21" s="1243"/>
      <c r="E21" s="32" t="s">
        <v>188</v>
      </c>
      <c r="F21" s="401"/>
      <c r="G21" s="402"/>
      <c r="H21" s="401"/>
      <c r="I21" s="401"/>
      <c r="J21" s="403">
        <f t="shared" si="0"/>
        <v>0</v>
      </c>
      <c r="K21" s="401"/>
      <c r="L21" s="401"/>
      <c r="M21" s="403">
        <f t="shared" si="1"/>
        <v>0</v>
      </c>
      <c r="N21" s="401"/>
      <c r="O21" s="401"/>
      <c r="P21" s="401"/>
      <c r="Q21" s="403">
        <f t="shared" si="2"/>
        <v>0</v>
      </c>
      <c r="R21" s="401"/>
      <c r="S21" s="401"/>
      <c r="T21" s="403">
        <f t="shared" si="3"/>
        <v>0</v>
      </c>
      <c r="U21" s="404">
        <f t="shared" si="4"/>
        <v>0</v>
      </c>
      <c r="V21" s="321"/>
      <c r="W21" s="321"/>
      <c r="X21" s="321"/>
      <c r="Y21" s="321"/>
      <c r="Z21" s="321"/>
      <c r="AA21" s="321"/>
      <c r="AB21" s="321"/>
    </row>
    <row r="22" spans="1:28" ht="24.75" customHeight="1">
      <c r="A22" s="1242" t="s">
        <v>806</v>
      </c>
      <c r="B22" s="1243"/>
      <c r="C22" s="1243"/>
      <c r="D22" s="1243"/>
      <c r="E22" s="32" t="s">
        <v>811</v>
      </c>
      <c r="F22" s="401"/>
      <c r="G22" s="402"/>
      <c r="H22" s="401"/>
      <c r="I22" s="401"/>
      <c r="J22" s="403">
        <f t="shared" si="0"/>
        <v>0</v>
      </c>
      <c r="K22" s="401"/>
      <c r="L22" s="401"/>
      <c r="M22" s="403">
        <f t="shared" si="1"/>
        <v>0</v>
      </c>
      <c r="N22" s="401"/>
      <c r="O22" s="401"/>
      <c r="P22" s="401"/>
      <c r="Q22" s="403">
        <f t="shared" si="2"/>
        <v>0</v>
      </c>
      <c r="R22" s="401"/>
      <c r="S22" s="401"/>
      <c r="T22" s="403">
        <f t="shared" si="3"/>
        <v>0</v>
      </c>
      <c r="U22" s="404">
        <f t="shared" si="4"/>
        <v>0</v>
      </c>
      <c r="V22" s="321"/>
      <c r="W22" s="321"/>
      <c r="X22" s="321"/>
      <c r="Y22" s="321"/>
      <c r="Z22" s="321"/>
      <c r="AA22" s="321"/>
      <c r="AB22" s="321"/>
    </row>
    <row r="23" spans="1:28">
      <c r="A23" s="1242" t="s">
        <v>997</v>
      </c>
      <c r="B23" s="1243"/>
      <c r="C23" s="1243"/>
      <c r="D23" s="1243"/>
      <c r="E23" s="32" t="s">
        <v>812</v>
      </c>
      <c r="F23" s="401"/>
      <c r="G23" s="402"/>
      <c r="H23" s="401"/>
      <c r="I23" s="401"/>
      <c r="J23" s="403">
        <f t="shared" si="0"/>
        <v>0</v>
      </c>
      <c r="K23" s="401"/>
      <c r="L23" s="401"/>
      <c r="M23" s="403">
        <v>0</v>
      </c>
      <c r="N23" s="401"/>
      <c r="O23" s="401"/>
      <c r="P23" s="401"/>
      <c r="Q23" s="403">
        <v>0</v>
      </c>
      <c r="R23" s="401"/>
      <c r="S23" s="401"/>
      <c r="T23" s="403">
        <f t="shared" si="3"/>
        <v>0</v>
      </c>
      <c r="U23" s="404">
        <f t="shared" si="4"/>
        <v>0</v>
      </c>
      <c r="V23" s="321"/>
      <c r="W23" s="321"/>
      <c r="X23" s="321"/>
      <c r="Y23" s="321"/>
      <c r="Z23" s="321"/>
      <c r="AA23" s="321"/>
      <c r="AB23" s="321"/>
    </row>
    <row r="24" spans="1:28">
      <c r="A24" s="1242" t="s">
        <v>1109</v>
      </c>
      <c r="B24" s="1243"/>
      <c r="C24" s="1243"/>
      <c r="D24" s="1243"/>
      <c r="E24" s="312" t="s">
        <v>813</v>
      </c>
      <c r="F24" s="405">
        <f>F15+F17+F19+F20+F21+F22</f>
        <v>0</v>
      </c>
      <c r="G24" s="406">
        <f t="shared" ref="G24:S24" si="5">G15+G17+G19+G20+G21+G22</f>
        <v>0</v>
      </c>
      <c r="H24" s="405">
        <f t="shared" si="5"/>
        <v>0</v>
      </c>
      <c r="I24" s="405">
        <f t="shared" si="5"/>
        <v>0</v>
      </c>
      <c r="J24" s="403">
        <f t="shared" si="0"/>
        <v>0</v>
      </c>
      <c r="K24" s="405">
        <f t="shared" si="5"/>
        <v>0</v>
      </c>
      <c r="L24" s="405">
        <f t="shared" si="5"/>
        <v>0</v>
      </c>
      <c r="M24" s="403">
        <v>0</v>
      </c>
      <c r="N24" s="405">
        <f t="shared" si="5"/>
        <v>0</v>
      </c>
      <c r="O24" s="405">
        <f t="shared" si="5"/>
        <v>0</v>
      </c>
      <c r="P24" s="405">
        <f t="shared" si="5"/>
        <v>0</v>
      </c>
      <c r="Q24" s="403">
        <v>0</v>
      </c>
      <c r="R24" s="405">
        <f t="shared" si="5"/>
        <v>0</v>
      </c>
      <c r="S24" s="405">
        <f t="shared" si="5"/>
        <v>0</v>
      </c>
      <c r="T24" s="403">
        <f t="shared" si="3"/>
        <v>0</v>
      </c>
      <c r="U24" s="404">
        <f t="shared" si="4"/>
        <v>0</v>
      </c>
      <c r="V24" s="321"/>
      <c r="W24" s="321"/>
      <c r="X24" s="321"/>
      <c r="Y24" s="321"/>
      <c r="Z24" s="321"/>
      <c r="AA24" s="321"/>
      <c r="AB24" s="321"/>
    </row>
    <row r="25" spans="1:28">
      <c r="A25" s="1265" t="s">
        <v>1005</v>
      </c>
      <c r="B25" s="1266"/>
      <c r="C25" s="1266"/>
      <c r="D25" s="1267"/>
      <c r="E25" s="32"/>
      <c r="F25" s="407"/>
      <c r="G25" s="408"/>
      <c r="H25" s="407"/>
      <c r="I25" s="407"/>
      <c r="J25" s="407"/>
      <c r="K25" s="407"/>
      <c r="L25" s="407"/>
      <c r="M25" s="407"/>
      <c r="N25" s="407"/>
      <c r="O25" s="407"/>
      <c r="P25" s="407"/>
      <c r="Q25" s="407"/>
      <c r="R25" s="407"/>
      <c r="S25" s="407"/>
      <c r="T25" s="407"/>
      <c r="U25" s="409"/>
      <c r="V25" s="321"/>
      <c r="W25" s="321"/>
      <c r="X25" s="321"/>
      <c r="Y25" s="321"/>
      <c r="Z25" s="321"/>
      <c r="AA25" s="321"/>
      <c r="AB25" s="321"/>
    </row>
    <row r="26" spans="1:28">
      <c r="A26" s="1242" t="s">
        <v>998</v>
      </c>
      <c r="B26" s="1243"/>
      <c r="C26" s="1243"/>
      <c r="D26" s="1243"/>
      <c r="E26" s="32" t="s">
        <v>423</v>
      </c>
      <c r="F26" s="410">
        <f>SUM(F27:F30)</f>
        <v>217</v>
      </c>
      <c r="G26" s="411">
        <f t="shared" ref="G26:N26" si="6">SUM(G27:G30)</f>
        <v>0</v>
      </c>
      <c r="H26" s="410">
        <f t="shared" si="6"/>
        <v>0</v>
      </c>
      <c r="I26" s="410">
        <f t="shared" si="6"/>
        <v>0</v>
      </c>
      <c r="J26" s="403">
        <f t="shared" si="0"/>
        <v>217</v>
      </c>
      <c r="K26" s="410">
        <f t="shared" si="6"/>
        <v>0</v>
      </c>
      <c r="L26" s="410">
        <f t="shared" si="6"/>
        <v>0</v>
      </c>
      <c r="M26" s="403">
        <f t="shared" ref="M26:M37" si="7">J26+K26-L26</f>
        <v>217</v>
      </c>
      <c r="N26" s="410">
        <f t="shared" si="6"/>
        <v>5</v>
      </c>
      <c r="O26" s="410">
        <f>SUM(O27:O30)</f>
        <v>0</v>
      </c>
      <c r="P26" s="410">
        <f>SUM(P27:P30)</f>
        <v>0</v>
      </c>
      <c r="Q26" s="403">
        <f t="shared" ref="Q26:Q37" si="8">N26+O26-P26</f>
        <v>5</v>
      </c>
      <c r="R26" s="410">
        <f>SUM(R27:R30)</f>
        <v>0</v>
      </c>
      <c r="S26" s="410">
        <f>SUM(S27:S30)</f>
        <v>0</v>
      </c>
      <c r="T26" s="403">
        <f t="shared" si="3"/>
        <v>5</v>
      </c>
      <c r="U26" s="404">
        <f t="shared" si="4"/>
        <v>212</v>
      </c>
      <c r="V26" s="321"/>
      <c r="W26" s="321"/>
      <c r="X26" s="321"/>
      <c r="Y26" s="321"/>
      <c r="Z26" s="321"/>
      <c r="AA26" s="321"/>
      <c r="AB26" s="321"/>
    </row>
    <row r="27" spans="1:28">
      <c r="A27" s="1242" t="s">
        <v>999</v>
      </c>
      <c r="B27" s="1243"/>
      <c r="C27" s="1243"/>
      <c r="D27" s="1243"/>
      <c r="E27" s="32" t="s">
        <v>814</v>
      </c>
      <c r="F27" s="401">
        <v>157</v>
      </c>
      <c r="G27" s="402"/>
      <c r="H27" s="401"/>
      <c r="I27" s="401"/>
      <c r="J27" s="403">
        <f t="shared" si="0"/>
        <v>157</v>
      </c>
      <c r="K27" s="401"/>
      <c r="L27" s="401"/>
      <c r="M27" s="403">
        <f t="shared" si="7"/>
        <v>157</v>
      </c>
      <c r="N27" s="401"/>
      <c r="O27" s="401"/>
      <c r="P27" s="401"/>
      <c r="Q27" s="403">
        <f t="shared" si="8"/>
        <v>0</v>
      </c>
      <c r="R27" s="401"/>
      <c r="S27" s="401"/>
      <c r="T27" s="403">
        <f t="shared" ref="T27:T37" si="9">Q27+R27-S27</f>
        <v>0</v>
      </c>
      <c r="U27" s="404">
        <f t="shared" si="4"/>
        <v>157</v>
      </c>
      <c r="V27" s="321"/>
      <c r="W27" s="321"/>
      <c r="X27" s="321"/>
      <c r="Y27" s="321"/>
      <c r="Z27" s="321"/>
      <c r="AA27" s="321"/>
      <c r="AB27" s="321"/>
    </row>
    <row r="28" spans="1:28">
      <c r="A28" s="1242" t="s">
        <v>1000</v>
      </c>
      <c r="B28" s="1243"/>
      <c r="C28" s="1243"/>
      <c r="D28" s="1243"/>
      <c r="E28" s="32" t="s">
        <v>815</v>
      </c>
      <c r="F28" s="401">
        <v>60</v>
      </c>
      <c r="G28" s="402"/>
      <c r="H28" s="401"/>
      <c r="I28" s="401"/>
      <c r="J28" s="403">
        <f t="shared" si="0"/>
        <v>60</v>
      </c>
      <c r="K28" s="401"/>
      <c r="L28" s="401"/>
      <c r="M28" s="403">
        <f t="shared" si="7"/>
        <v>60</v>
      </c>
      <c r="N28" s="401">
        <v>5</v>
      </c>
      <c r="O28" s="401"/>
      <c r="P28" s="401"/>
      <c r="Q28" s="403">
        <f t="shared" si="8"/>
        <v>5</v>
      </c>
      <c r="R28" s="401"/>
      <c r="S28" s="401"/>
      <c r="T28" s="403">
        <v>2</v>
      </c>
      <c r="U28" s="404">
        <f t="shared" si="4"/>
        <v>58</v>
      </c>
      <c r="V28" s="321"/>
      <c r="W28" s="321"/>
      <c r="X28" s="321"/>
      <c r="Y28" s="321"/>
      <c r="Z28" s="321"/>
      <c r="AA28" s="321"/>
      <c r="AB28" s="321"/>
    </row>
    <row r="29" spans="1:28">
      <c r="A29" s="1242" t="s">
        <v>1001</v>
      </c>
      <c r="B29" s="1243"/>
      <c r="C29" s="1243"/>
      <c r="D29" s="1243"/>
      <c r="E29" s="32" t="s">
        <v>816</v>
      </c>
      <c r="F29" s="401"/>
      <c r="G29" s="402"/>
      <c r="H29" s="401"/>
      <c r="I29" s="401"/>
      <c r="J29" s="403">
        <f t="shared" si="0"/>
        <v>0</v>
      </c>
      <c r="K29" s="401"/>
      <c r="L29" s="401"/>
      <c r="M29" s="403">
        <f t="shared" si="7"/>
        <v>0</v>
      </c>
      <c r="N29" s="401"/>
      <c r="O29" s="401"/>
      <c r="P29" s="401"/>
      <c r="Q29" s="403">
        <f t="shared" si="8"/>
        <v>0</v>
      </c>
      <c r="R29" s="401"/>
      <c r="S29" s="401"/>
      <c r="T29" s="403">
        <f t="shared" si="9"/>
        <v>0</v>
      </c>
      <c r="U29" s="404">
        <f t="shared" si="4"/>
        <v>0</v>
      </c>
      <c r="V29" s="321"/>
      <c r="W29" s="321"/>
      <c r="X29" s="321"/>
      <c r="Y29" s="321"/>
      <c r="Z29" s="321"/>
      <c r="AA29" s="321"/>
      <c r="AB29" s="321"/>
    </row>
    <row r="30" spans="1:28">
      <c r="A30" s="1242" t="s">
        <v>357</v>
      </c>
      <c r="B30" s="1243"/>
      <c r="C30" s="1243"/>
      <c r="D30" s="1243"/>
      <c r="E30" s="313" t="s">
        <v>817</v>
      </c>
      <c r="F30" s="401"/>
      <c r="G30" s="402"/>
      <c r="H30" s="401"/>
      <c r="I30" s="401"/>
      <c r="J30" s="403">
        <f t="shared" si="0"/>
        <v>0</v>
      </c>
      <c r="K30" s="401"/>
      <c r="L30" s="401"/>
      <c r="M30" s="403">
        <f t="shared" si="7"/>
        <v>0</v>
      </c>
      <c r="N30" s="401"/>
      <c r="O30" s="401"/>
      <c r="P30" s="401"/>
      <c r="Q30" s="403">
        <f t="shared" si="8"/>
        <v>0</v>
      </c>
      <c r="R30" s="401"/>
      <c r="S30" s="401"/>
      <c r="T30" s="403">
        <f t="shared" si="9"/>
        <v>0</v>
      </c>
      <c r="U30" s="404">
        <f t="shared" si="4"/>
        <v>0</v>
      </c>
      <c r="V30" s="321"/>
      <c r="W30" s="321"/>
      <c r="X30" s="321"/>
      <c r="Y30" s="321"/>
      <c r="Z30" s="321"/>
      <c r="AA30" s="321"/>
      <c r="AB30" s="321"/>
    </row>
    <row r="31" spans="1:28" ht="41.25" customHeight="1">
      <c r="A31" s="1244" t="s">
        <v>73</v>
      </c>
      <c r="B31" s="1245"/>
      <c r="C31" s="1245"/>
      <c r="D31" s="1246"/>
      <c r="E31" s="313" t="s">
        <v>880</v>
      </c>
      <c r="F31" s="412"/>
      <c r="G31" s="413"/>
      <c r="H31" s="412"/>
      <c r="I31" s="412"/>
      <c r="J31" s="414">
        <f t="shared" si="0"/>
        <v>0</v>
      </c>
      <c r="K31" s="412"/>
      <c r="L31" s="412"/>
      <c r="M31" s="414">
        <f t="shared" si="7"/>
        <v>0</v>
      </c>
      <c r="N31" s="412"/>
      <c r="O31" s="412"/>
      <c r="P31" s="412"/>
      <c r="Q31" s="414">
        <f t="shared" si="8"/>
        <v>0</v>
      </c>
      <c r="R31" s="412"/>
      <c r="S31" s="412"/>
      <c r="T31" s="414">
        <f t="shared" si="9"/>
        <v>0</v>
      </c>
      <c r="U31" s="415">
        <f t="shared" si="4"/>
        <v>0</v>
      </c>
      <c r="V31" s="416"/>
      <c r="W31" s="416"/>
      <c r="X31" s="416"/>
      <c r="Y31" s="321"/>
      <c r="Z31" s="321"/>
      <c r="AA31" s="321"/>
      <c r="AB31" s="321"/>
    </row>
    <row r="32" spans="1:28">
      <c r="A32" s="1242" t="s">
        <v>1006</v>
      </c>
      <c r="B32" s="1243"/>
      <c r="C32" s="1243"/>
      <c r="D32" s="1243"/>
      <c r="E32" s="313" t="s">
        <v>774</v>
      </c>
      <c r="F32" s="412"/>
      <c r="G32" s="413"/>
      <c r="H32" s="412"/>
      <c r="I32" s="412"/>
      <c r="J32" s="414">
        <f t="shared" si="0"/>
        <v>0</v>
      </c>
      <c r="K32" s="412"/>
      <c r="L32" s="412"/>
      <c r="M32" s="414">
        <f t="shared" si="7"/>
        <v>0</v>
      </c>
      <c r="N32" s="412"/>
      <c r="O32" s="412"/>
      <c r="P32" s="412"/>
      <c r="Q32" s="414">
        <f t="shared" si="8"/>
        <v>0</v>
      </c>
      <c r="R32" s="412"/>
      <c r="S32" s="412"/>
      <c r="T32" s="414">
        <f t="shared" si="9"/>
        <v>0</v>
      </c>
      <c r="U32" s="415">
        <f t="shared" si="4"/>
        <v>0</v>
      </c>
      <c r="V32" s="416"/>
      <c r="W32" s="416"/>
      <c r="X32" s="416"/>
      <c r="Y32" s="321"/>
      <c r="Z32" s="321"/>
      <c r="AA32" s="321"/>
      <c r="AB32" s="321"/>
    </row>
    <row r="33" spans="1:28" ht="26.25" customHeight="1">
      <c r="A33" s="1242" t="s">
        <v>1007</v>
      </c>
      <c r="B33" s="1243"/>
      <c r="C33" s="1243"/>
      <c r="D33" s="1243"/>
      <c r="E33" s="313" t="s">
        <v>74</v>
      </c>
      <c r="F33" s="412"/>
      <c r="G33" s="413"/>
      <c r="H33" s="412"/>
      <c r="I33" s="412"/>
      <c r="J33" s="414">
        <f t="shared" si="0"/>
        <v>0</v>
      </c>
      <c r="K33" s="412"/>
      <c r="L33" s="412"/>
      <c r="M33" s="414">
        <f t="shared" si="7"/>
        <v>0</v>
      </c>
      <c r="N33" s="412"/>
      <c r="O33" s="412"/>
      <c r="P33" s="412"/>
      <c r="Q33" s="414">
        <f t="shared" si="8"/>
        <v>0</v>
      </c>
      <c r="R33" s="412"/>
      <c r="S33" s="412"/>
      <c r="T33" s="414">
        <f t="shared" si="9"/>
        <v>0</v>
      </c>
      <c r="U33" s="415">
        <f t="shared" si="4"/>
        <v>0</v>
      </c>
      <c r="V33" s="416"/>
      <c r="W33" s="416"/>
      <c r="X33" s="416"/>
      <c r="Y33" s="321"/>
      <c r="Z33" s="321"/>
      <c r="AA33" s="321"/>
      <c r="AB33" s="321"/>
    </row>
    <row r="34" spans="1:28" ht="14.25" customHeight="1">
      <c r="A34" s="1242" t="s">
        <v>93</v>
      </c>
      <c r="B34" s="1243"/>
      <c r="C34" s="1243"/>
      <c r="D34" s="1243"/>
      <c r="E34" s="313" t="s">
        <v>818</v>
      </c>
      <c r="F34" s="412"/>
      <c r="G34" s="413"/>
      <c r="H34" s="412"/>
      <c r="I34" s="412"/>
      <c r="J34" s="414"/>
      <c r="K34" s="412"/>
      <c r="L34" s="412"/>
      <c r="M34" s="414"/>
      <c r="N34" s="412"/>
      <c r="O34" s="412"/>
      <c r="P34" s="412"/>
      <c r="Q34" s="414"/>
      <c r="R34" s="412"/>
      <c r="S34" s="412"/>
      <c r="T34" s="414"/>
      <c r="U34" s="415"/>
      <c r="V34" s="416"/>
      <c r="W34" s="416"/>
      <c r="X34" s="416"/>
      <c r="Y34" s="321"/>
      <c r="Z34" s="321"/>
      <c r="AA34" s="321"/>
      <c r="AB34" s="321"/>
    </row>
    <row r="35" spans="1:28">
      <c r="A35" s="1263" t="s">
        <v>1008</v>
      </c>
      <c r="B35" s="1233"/>
      <c r="C35" s="1233"/>
      <c r="D35" s="1234"/>
      <c r="E35" s="313" t="s">
        <v>75</v>
      </c>
      <c r="F35" s="412">
        <v>2</v>
      </c>
      <c r="G35" s="413"/>
      <c r="H35" s="412"/>
      <c r="I35" s="412"/>
      <c r="J35" s="414">
        <f t="shared" si="0"/>
        <v>2</v>
      </c>
      <c r="K35" s="412"/>
      <c r="L35" s="412"/>
      <c r="M35" s="414">
        <f t="shared" si="7"/>
        <v>2</v>
      </c>
      <c r="N35" s="412"/>
      <c r="O35" s="412"/>
      <c r="P35" s="412"/>
      <c r="Q35" s="414">
        <f t="shared" si="8"/>
        <v>0</v>
      </c>
      <c r="R35" s="412"/>
      <c r="S35" s="412"/>
      <c r="T35" s="414">
        <f t="shared" si="9"/>
        <v>0</v>
      </c>
      <c r="U35" s="415">
        <f t="shared" si="4"/>
        <v>2</v>
      </c>
      <c r="V35" s="416"/>
      <c r="W35" s="416"/>
      <c r="X35" s="416"/>
      <c r="Y35" s="321"/>
      <c r="Z35" s="321"/>
      <c r="AA35" s="321"/>
      <c r="AB35" s="321"/>
    </row>
    <row r="36" spans="1:28" ht="36" customHeight="1">
      <c r="A36" s="1264" t="s">
        <v>1009</v>
      </c>
      <c r="B36" s="1231"/>
      <c r="C36" s="1231"/>
      <c r="D36" s="1232"/>
      <c r="E36" s="313" t="s">
        <v>76</v>
      </c>
      <c r="F36" s="417"/>
      <c r="G36" s="418"/>
      <c r="H36" s="412"/>
      <c r="I36" s="417"/>
      <c r="J36" s="414">
        <f t="shared" si="0"/>
        <v>0</v>
      </c>
      <c r="K36" s="417"/>
      <c r="L36" s="417"/>
      <c r="M36" s="414">
        <f t="shared" si="7"/>
        <v>0</v>
      </c>
      <c r="N36" s="417"/>
      <c r="O36" s="417"/>
      <c r="P36" s="417"/>
      <c r="Q36" s="414">
        <f t="shared" si="8"/>
        <v>0</v>
      </c>
      <c r="R36" s="417"/>
      <c r="S36" s="417"/>
      <c r="T36" s="414">
        <f t="shared" si="9"/>
        <v>0</v>
      </c>
      <c r="U36" s="415">
        <f t="shared" si="4"/>
        <v>0</v>
      </c>
      <c r="V36" s="416"/>
      <c r="W36" s="416"/>
      <c r="X36" s="416"/>
      <c r="Y36" s="321"/>
      <c r="Z36" s="321"/>
      <c r="AA36" s="321"/>
      <c r="AB36" s="321"/>
    </row>
    <row r="37" spans="1:28">
      <c r="A37" s="1242" t="s">
        <v>1002</v>
      </c>
      <c r="B37" s="1243"/>
      <c r="C37" s="1243"/>
      <c r="D37" s="1243"/>
      <c r="E37" s="313" t="s">
        <v>77</v>
      </c>
      <c r="F37" s="417"/>
      <c r="G37" s="418"/>
      <c r="H37" s="412"/>
      <c r="I37" s="417"/>
      <c r="J37" s="414">
        <f t="shared" si="0"/>
        <v>0</v>
      </c>
      <c r="K37" s="417"/>
      <c r="L37" s="417"/>
      <c r="M37" s="414">
        <f t="shared" si="7"/>
        <v>0</v>
      </c>
      <c r="N37" s="417"/>
      <c r="O37" s="417"/>
      <c r="P37" s="417"/>
      <c r="Q37" s="414">
        <f t="shared" si="8"/>
        <v>0</v>
      </c>
      <c r="R37" s="417"/>
      <c r="S37" s="417"/>
      <c r="T37" s="414">
        <f t="shared" si="9"/>
        <v>0</v>
      </c>
      <c r="U37" s="415">
        <f t="shared" si="4"/>
        <v>0</v>
      </c>
      <c r="V37" s="416"/>
      <c r="W37" s="416"/>
      <c r="X37" s="416"/>
      <c r="Y37" s="321"/>
      <c r="Z37" s="321"/>
      <c r="AA37" s="321"/>
      <c r="AB37" s="321"/>
    </row>
    <row r="38" spans="1:28" ht="13.5" thickBot="1">
      <c r="A38" s="1260" t="s">
        <v>191</v>
      </c>
      <c r="B38" s="1261"/>
      <c r="C38" s="1261"/>
      <c r="D38" s="1261"/>
      <c r="E38" s="314" t="s">
        <v>819</v>
      </c>
      <c r="F38" s="419">
        <f t="shared" ref="F38:U38" si="10">F26+F31+F32+F35+F36</f>
        <v>219</v>
      </c>
      <c r="G38" s="419">
        <f t="shared" si="10"/>
        <v>0</v>
      </c>
      <c r="H38" s="419">
        <f t="shared" si="10"/>
        <v>0</v>
      </c>
      <c r="I38" s="419">
        <f t="shared" si="10"/>
        <v>0</v>
      </c>
      <c r="J38" s="419">
        <f t="shared" si="10"/>
        <v>219</v>
      </c>
      <c r="K38" s="419">
        <f t="shared" si="10"/>
        <v>0</v>
      </c>
      <c r="L38" s="419">
        <f t="shared" si="10"/>
        <v>0</v>
      </c>
      <c r="M38" s="419">
        <f t="shared" si="10"/>
        <v>219</v>
      </c>
      <c r="N38" s="419">
        <f t="shared" si="10"/>
        <v>5</v>
      </c>
      <c r="O38" s="419">
        <f t="shared" si="10"/>
        <v>0</v>
      </c>
      <c r="P38" s="419">
        <f t="shared" si="10"/>
        <v>0</v>
      </c>
      <c r="Q38" s="419">
        <f t="shared" si="10"/>
        <v>5</v>
      </c>
      <c r="R38" s="419">
        <f t="shared" si="10"/>
        <v>0</v>
      </c>
      <c r="S38" s="419">
        <f t="shared" si="10"/>
        <v>0</v>
      </c>
      <c r="T38" s="419">
        <f t="shared" si="10"/>
        <v>5</v>
      </c>
      <c r="U38" s="420">
        <f t="shared" si="10"/>
        <v>214</v>
      </c>
      <c r="V38" s="416"/>
      <c r="W38" s="416"/>
      <c r="X38" s="416"/>
      <c r="Y38" s="321"/>
      <c r="Z38" s="321"/>
      <c r="AA38" s="321"/>
      <c r="AB38" s="321"/>
    </row>
    <row r="39" spans="1:28">
      <c r="A39" s="739"/>
      <c r="B39" s="739"/>
      <c r="C39" s="739"/>
      <c r="D39" s="739"/>
      <c r="E39" s="740"/>
      <c r="F39" s="741"/>
      <c r="G39" s="741"/>
      <c r="H39" s="741"/>
      <c r="I39" s="741"/>
      <c r="J39" s="741"/>
      <c r="K39" s="741"/>
      <c r="L39" s="741"/>
      <c r="M39" s="741"/>
      <c r="N39" s="741"/>
      <c r="O39" s="741"/>
      <c r="P39" s="741"/>
      <c r="Q39" s="741"/>
      <c r="R39" s="741"/>
      <c r="S39" s="741"/>
      <c r="T39" s="741"/>
      <c r="U39" s="741"/>
      <c r="V39" s="416"/>
      <c r="W39" s="416"/>
      <c r="X39" s="416"/>
      <c r="Y39" s="321"/>
      <c r="Z39" s="321"/>
      <c r="AA39" s="321"/>
      <c r="AB39" s="321"/>
    </row>
    <row r="40" spans="1:28">
      <c r="A40" s="739"/>
      <c r="B40" s="739"/>
      <c r="C40" s="739"/>
      <c r="D40" s="739"/>
      <c r="E40" s="740"/>
      <c r="F40" s="741"/>
      <c r="G40" s="741"/>
      <c r="H40" s="741"/>
      <c r="I40" s="741"/>
      <c r="J40" s="741"/>
      <c r="K40" s="741"/>
      <c r="L40" s="741"/>
      <c r="M40" s="741"/>
      <c r="N40" s="741"/>
      <c r="O40" s="741"/>
      <c r="P40" s="741"/>
      <c r="Q40" s="741"/>
      <c r="R40" s="741"/>
      <c r="S40" s="741"/>
      <c r="T40" s="741"/>
      <c r="U40" s="741"/>
      <c r="V40" s="416"/>
      <c r="W40" s="416"/>
      <c r="X40" s="416"/>
      <c r="Y40" s="321"/>
      <c r="Z40" s="321"/>
      <c r="AA40" s="321"/>
      <c r="AB40" s="321"/>
    </row>
    <row r="41" spans="1:28">
      <c r="A41" s="739"/>
      <c r="B41" s="739"/>
      <c r="C41" s="739"/>
      <c r="D41" s="739"/>
      <c r="E41" s="740"/>
      <c r="F41" s="741"/>
      <c r="G41" s="741"/>
      <c r="H41" s="741"/>
      <c r="I41" s="741"/>
      <c r="J41" s="741"/>
      <c r="K41" s="741"/>
      <c r="L41" s="741"/>
      <c r="M41" s="741"/>
      <c r="N41" s="741"/>
      <c r="O41" s="741"/>
      <c r="P41" s="741"/>
      <c r="Q41" s="741"/>
      <c r="R41" s="741"/>
      <c r="S41" s="741"/>
      <c r="T41" s="741"/>
      <c r="U41" s="741"/>
      <c r="V41" s="416"/>
      <c r="W41" s="416"/>
      <c r="X41" s="416"/>
      <c r="Y41" s="321"/>
      <c r="Z41" s="321"/>
      <c r="AA41" s="321"/>
      <c r="AB41" s="321"/>
    </row>
    <row r="42" spans="1:28">
      <c r="A42" s="739"/>
      <c r="B42" s="739"/>
      <c r="C42" s="739"/>
      <c r="D42" s="739"/>
      <c r="E42" s="740"/>
      <c r="F42" s="741"/>
      <c r="G42" s="741"/>
      <c r="H42" s="741"/>
      <c r="I42" s="741"/>
      <c r="J42" s="741"/>
      <c r="K42" s="741"/>
      <c r="L42" s="741"/>
      <c r="M42" s="741"/>
      <c r="N42" s="741"/>
      <c r="O42" s="741"/>
      <c r="P42" s="741"/>
      <c r="Q42" s="741"/>
      <c r="R42" s="741"/>
      <c r="S42" s="741"/>
      <c r="T42" s="741"/>
      <c r="U42" s="741"/>
      <c r="V42" s="416"/>
      <c r="W42" s="416"/>
      <c r="X42" s="416"/>
      <c r="Y42" s="321"/>
      <c r="Z42" s="321"/>
      <c r="AA42" s="321"/>
      <c r="AB42" s="321"/>
    </row>
    <row r="43" spans="1:28">
      <c r="A43" s="739"/>
      <c r="B43" s="739"/>
      <c r="C43" s="739"/>
      <c r="D43" s="739"/>
      <c r="E43" s="740"/>
      <c r="F43" s="741"/>
      <c r="G43" s="741"/>
      <c r="H43" s="741"/>
      <c r="I43" s="741"/>
      <c r="J43" s="741"/>
      <c r="K43" s="741"/>
      <c r="L43" s="741"/>
      <c r="M43" s="741"/>
      <c r="N43" s="741"/>
      <c r="O43" s="741"/>
      <c r="P43" s="741"/>
      <c r="Q43" s="741"/>
      <c r="R43" s="741"/>
      <c r="S43" s="741"/>
      <c r="T43" s="741"/>
      <c r="U43" s="741"/>
      <c r="V43" s="416"/>
      <c r="W43" s="416"/>
      <c r="X43" s="416"/>
      <c r="Y43" s="321"/>
      <c r="Z43" s="321"/>
      <c r="AA43" s="321"/>
      <c r="AB43" s="321"/>
    </row>
    <row r="44" spans="1:28">
      <c r="A44" s="739"/>
      <c r="B44" s="739"/>
      <c r="C44" s="739"/>
      <c r="D44" s="739"/>
      <c r="E44" s="740"/>
      <c r="F44" s="741"/>
      <c r="G44" s="741"/>
      <c r="H44" s="741"/>
      <c r="I44" s="741"/>
      <c r="J44" s="741"/>
      <c r="K44" s="741"/>
      <c r="L44" s="741"/>
      <c r="M44" s="741"/>
      <c r="N44" s="741"/>
      <c r="O44" s="741"/>
      <c r="P44" s="741"/>
      <c r="Q44" s="741"/>
      <c r="R44" s="741"/>
      <c r="S44" s="741"/>
      <c r="T44" s="741"/>
      <c r="U44" s="741"/>
      <c r="V44" s="416"/>
      <c r="W44" s="416"/>
      <c r="X44" s="416"/>
      <c r="Y44" s="321"/>
      <c r="Z44" s="321"/>
      <c r="AA44" s="321"/>
      <c r="AB44" s="321"/>
    </row>
    <row r="45" spans="1:28">
      <c r="A45" s="739"/>
      <c r="B45" s="739"/>
      <c r="C45" s="739"/>
      <c r="D45" s="739"/>
      <c r="E45" s="740"/>
      <c r="F45" s="741"/>
      <c r="G45" s="741"/>
      <c r="H45" s="741"/>
      <c r="I45" s="741"/>
      <c r="J45" s="741"/>
      <c r="K45" s="741"/>
      <c r="L45" s="741"/>
      <c r="M45" s="741"/>
      <c r="N45" s="741"/>
      <c r="O45" s="741"/>
      <c r="P45" s="741"/>
      <c r="Q45" s="741"/>
      <c r="R45" s="741"/>
      <c r="S45" s="741"/>
      <c r="T45" s="741"/>
      <c r="U45" s="741"/>
      <c r="V45" s="416"/>
      <c r="W45" s="416"/>
      <c r="X45" s="416"/>
      <c r="Y45" s="321"/>
      <c r="Z45" s="321"/>
      <c r="AA45" s="321"/>
      <c r="AB45" s="321"/>
    </row>
    <row r="46" spans="1:28">
      <c r="A46" s="739"/>
      <c r="B46" s="739"/>
      <c r="C46" s="739"/>
      <c r="D46" s="739"/>
      <c r="E46" s="740"/>
      <c r="F46" s="741"/>
      <c r="G46" s="741"/>
      <c r="H46" s="741"/>
      <c r="I46" s="741"/>
      <c r="J46" s="741"/>
      <c r="K46" s="741"/>
      <c r="L46" s="741"/>
      <c r="M46" s="741"/>
      <c r="N46" s="741"/>
      <c r="O46" s="741"/>
      <c r="P46" s="741"/>
      <c r="Q46" s="741"/>
      <c r="R46" s="741"/>
      <c r="S46" s="741"/>
      <c r="T46" s="741"/>
      <c r="U46" s="741"/>
      <c r="V46" s="416"/>
      <c r="W46" s="416"/>
      <c r="X46" s="416"/>
      <c r="Y46" s="321"/>
      <c r="Z46" s="321"/>
      <c r="AA46" s="321"/>
      <c r="AB46" s="321"/>
    </row>
    <row r="47" spans="1:28">
      <c r="A47" s="739"/>
      <c r="B47" s="739"/>
      <c r="C47" s="739"/>
      <c r="D47" s="739"/>
      <c r="E47" s="740"/>
      <c r="F47" s="741"/>
      <c r="G47" s="741"/>
      <c r="H47" s="741"/>
      <c r="I47" s="741"/>
      <c r="J47" s="741"/>
      <c r="K47" s="741"/>
      <c r="L47" s="741"/>
      <c r="M47" s="741"/>
      <c r="N47" s="741"/>
      <c r="O47" s="741"/>
      <c r="P47" s="741"/>
      <c r="Q47" s="741"/>
      <c r="R47" s="741"/>
      <c r="S47" s="741"/>
      <c r="T47" s="741"/>
      <c r="U47" s="741"/>
      <c r="V47" s="416"/>
      <c r="W47" s="416"/>
      <c r="X47" s="416"/>
      <c r="Y47" s="321"/>
      <c r="Z47" s="321"/>
      <c r="AA47" s="321"/>
      <c r="AB47" s="321"/>
    </row>
    <row r="48" spans="1:28" ht="13.5" thickBot="1">
      <c r="E48" s="4"/>
      <c r="F48" s="174"/>
      <c r="G48" s="174"/>
      <c r="H48" s="174"/>
      <c r="I48" s="174"/>
      <c r="J48" s="174"/>
      <c r="K48" s="174"/>
      <c r="L48" s="174"/>
      <c r="M48" s="173"/>
      <c r="N48" s="173"/>
      <c r="O48" s="4"/>
      <c r="P48" s="4"/>
      <c r="Q48" s="4"/>
      <c r="R48" s="4"/>
      <c r="T48" s="175"/>
      <c r="U48" s="175" t="s">
        <v>1102</v>
      </c>
      <c r="V48" s="416"/>
      <c r="W48" s="416"/>
      <c r="X48" s="416"/>
      <c r="Y48" s="321"/>
      <c r="Z48" s="321"/>
      <c r="AA48" s="321"/>
      <c r="AB48" s="321"/>
    </row>
    <row r="49" spans="1:28">
      <c r="A49" s="1235" t="s">
        <v>1103</v>
      </c>
      <c r="B49" s="1236"/>
      <c r="C49" s="1236"/>
      <c r="D49" s="1236"/>
      <c r="E49" s="1236" t="s">
        <v>615</v>
      </c>
      <c r="F49" s="1236" t="s">
        <v>1104</v>
      </c>
      <c r="G49" s="1236"/>
      <c r="H49" s="1236"/>
      <c r="I49" s="1236"/>
      <c r="J49" s="1236"/>
      <c r="K49" s="1236" t="s">
        <v>1105</v>
      </c>
      <c r="L49" s="1236"/>
      <c r="M49" s="1236" t="s">
        <v>645</v>
      </c>
      <c r="N49" s="1236" t="s">
        <v>858</v>
      </c>
      <c r="O49" s="1236"/>
      <c r="P49" s="1236"/>
      <c r="Q49" s="1236"/>
      <c r="R49" s="1236" t="s">
        <v>1105</v>
      </c>
      <c r="S49" s="1236"/>
      <c r="T49" s="1236" t="s">
        <v>737</v>
      </c>
      <c r="U49" s="1238" t="s">
        <v>1020</v>
      </c>
      <c r="V49" s="416"/>
      <c r="W49" s="416"/>
      <c r="X49" s="416"/>
      <c r="Y49" s="321"/>
      <c r="Z49" s="321"/>
      <c r="AA49" s="321"/>
      <c r="AB49" s="321"/>
    </row>
    <row r="50" spans="1:28" ht="108">
      <c r="A50" s="1237"/>
      <c r="B50" s="803"/>
      <c r="C50" s="803"/>
      <c r="D50" s="803"/>
      <c r="E50" s="803"/>
      <c r="F50" s="176" t="s">
        <v>473</v>
      </c>
      <c r="G50" s="176" t="s">
        <v>1171</v>
      </c>
      <c r="H50" s="176" t="s">
        <v>1116</v>
      </c>
      <c r="I50" s="176" t="s">
        <v>409</v>
      </c>
      <c r="J50" s="176" t="s">
        <v>231</v>
      </c>
      <c r="K50" s="176" t="s">
        <v>232</v>
      </c>
      <c r="L50" s="176" t="s">
        <v>655</v>
      </c>
      <c r="M50" s="803"/>
      <c r="N50" s="176" t="s">
        <v>473</v>
      </c>
      <c r="O50" s="176" t="s">
        <v>656</v>
      </c>
      <c r="P50" s="176" t="s">
        <v>657</v>
      </c>
      <c r="Q50" s="176" t="s">
        <v>461</v>
      </c>
      <c r="R50" s="176" t="s">
        <v>232</v>
      </c>
      <c r="S50" s="176" t="s">
        <v>655</v>
      </c>
      <c r="T50" s="803"/>
      <c r="U50" s="1239"/>
      <c r="V50" s="416"/>
      <c r="W50" s="416"/>
      <c r="X50" s="416"/>
      <c r="Y50" s="321"/>
      <c r="Z50" s="321"/>
      <c r="AA50" s="321"/>
      <c r="AB50" s="321"/>
    </row>
    <row r="51" spans="1:28">
      <c r="A51" s="1240" t="s">
        <v>594</v>
      </c>
      <c r="B51" s="1241"/>
      <c r="C51" s="1241"/>
      <c r="D51" s="1241"/>
      <c r="E51" s="398" t="s">
        <v>595</v>
      </c>
      <c r="F51" s="398">
        <v>1</v>
      </c>
      <c r="G51" s="398">
        <v>2</v>
      </c>
      <c r="H51" s="398" t="s">
        <v>616</v>
      </c>
      <c r="I51" s="398">
        <v>3</v>
      </c>
      <c r="J51" s="398">
        <v>4</v>
      </c>
      <c r="K51" s="398">
        <v>5</v>
      </c>
      <c r="L51" s="398">
        <v>6</v>
      </c>
      <c r="M51" s="398">
        <v>7</v>
      </c>
      <c r="N51" s="398">
        <v>8</v>
      </c>
      <c r="O51" s="398">
        <v>9</v>
      </c>
      <c r="P51" s="398">
        <v>10</v>
      </c>
      <c r="Q51" s="398">
        <v>11</v>
      </c>
      <c r="R51" s="398">
        <v>12</v>
      </c>
      <c r="S51" s="398">
        <v>13</v>
      </c>
      <c r="T51" s="398">
        <v>14</v>
      </c>
      <c r="U51" s="399">
        <v>15</v>
      </c>
      <c r="V51" s="416"/>
      <c r="W51" s="416"/>
      <c r="X51" s="416"/>
      <c r="Y51" s="321"/>
      <c r="Z51" s="321"/>
      <c r="AA51" s="321"/>
      <c r="AB51" s="321"/>
    </row>
    <row r="52" spans="1:28">
      <c r="A52" s="1230" t="s">
        <v>1058</v>
      </c>
      <c r="B52" s="1231"/>
      <c r="C52" s="1231"/>
      <c r="D52" s="1232"/>
      <c r="E52" s="312"/>
      <c r="F52" s="742"/>
      <c r="G52" s="742"/>
      <c r="H52" s="742"/>
      <c r="I52" s="742"/>
      <c r="J52" s="742"/>
      <c r="K52" s="742"/>
      <c r="L52" s="742"/>
      <c r="M52" s="742"/>
      <c r="N52" s="742"/>
      <c r="O52" s="742"/>
      <c r="P52" s="742"/>
      <c r="Q52" s="742"/>
      <c r="R52" s="742"/>
      <c r="S52" s="742"/>
      <c r="T52" s="742"/>
      <c r="U52" s="742"/>
      <c r="V52" s="416"/>
      <c r="W52" s="416"/>
      <c r="X52" s="416"/>
      <c r="Y52" s="321"/>
      <c r="Z52" s="321"/>
      <c r="AA52" s="321"/>
      <c r="AB52" s="321"/>
    </row>
    <row r="53" spans="1:28">
      <c r="A53" s="747" t="s">
        <v>1059</v>
      </c>
      <c r="B53" s="1233"/>
      <c r="C53" s="1233"/>
      <c r="D53" s="1234"/>
      <c r="E53" s="312" t="s">
        <v>1060</v>
      </c>
      <c r="F53" s="742"/>
      <c r="G53" s="742"/>
      <c r="H53" s="742"/>
      <c r="I53" s="742"/>
      <c r="J53" s="742"/>
      <c r="K53" s="742"/>
      <c r="L53" s="742"/>
      <c r="M53" s="742"/>
      <c r="N53" s="742"/>
      <c r="O53" s="742"/>
      <c r="P53" s="742"/>
      <c r="Q53" s="742"/>
      <c r="R53" s="742"/>
      <c r="S53" s="742"/>
      <c r="T53" s="742"/>
      <c r="U53" s="742"/>
      <c r="V53" s="416"/>
      <c r="W53" s="416"/>
      <c r="X53" s="416"/>
      <c r="Y53" s="321"/>
      <c r="Z53" s="321"/>
      <c r="AA53" s="321"/>
      <c r="AB53" s="321"/>
    </row>
    <row r="54" spans="1:28" ht="23.25" customHeight="1">
      <c r="A54" s="747" t="s">
        <v>1068</v>
      </c>
      <c r="B54" s="1233"/>
      <c r="C54" s="1233"/>
      <c r="D54" s="1234"/>
      <c r="E54" s="312" t="s">
        <v>1061</v>
      </c>
      <c r="F54" s="742"/>
      <c r="G54" s="742"/>
      <c r="H54" s="742"/>
      <c r="I54" s="742"/>
      <c r="J54" s="742"/>
      <c r="K54" s="742"/>
      <c r="L54" s="742"/>
      <c r="M54" s="742"/>
      <c r="N54" s="742"/>
      <c r="O54" s="742"/>
      <c r="P54" s="742"/>
      <c r="Q54" s="742"/>
      <c r="R54" s="742"/>
      <c r="S54" s="742"/>
      <c r="T54" s="742"/>
      <c r="U54" s="742"/>
      <c r="V54" s="416"/>
      <c r="W54" s="416"/>
      <c r="X54" s="416"/>
      <c r="Y54" s="321"/>
      <c r="Z54" s="321"/>
      <c r="AA54" s="321"/>
      <c r="AB54" s="321"/>
    </row>
    <row r="55" spans="1:28" ht="23.25" customHeight="1">
      <c r="A55" s="747" t="s">
        <v>1069</v>
      </c>
      <c r="B55" s="1233"/>
      <c r="C55" s="1233"/>
      <c r="D55" s="1234"/>
      <c r="E55" s="312" t="s">
        <v>1062</v>
      </c>
      <c r="F55" s="742"/>
      <c r="G55" s="742"/>
      <c r="H55" s="742"/>
      <c r="I55" s="742"/>
      <c r="J55" s="742"/>
      <c r="K55" s="742"/>
      <c r="L55" s="742"/>
      <c r="M55" s="742"/>
      <c r="N55" s="742"/>
      <c r="O55" s="742"/>
      <c r="P55" s="742"/>
      <c r="Q55" s="742"/>
      <c r="R55" s="742"/>
      <c r="S55" s="742"/>
      <c r="T55" s="742"/>
      <c r="U55" s="742"/>
      <c r="V55" s="416"/>
      <c r="W55" s="416"/>
      <c r="X55" s="416"/>
      <c r="Y55" s="321"/>
      <c r="Z55" s="321"/>
      <c r="AA55" s="321"/>
      <c r="AB55" s="321"/>
    </row>
    <row r="56" spans="1:28">
      <c r="A56" s="747" t="s">
        <v>1070</v>
      </c>
      <c r="B56" s="1233"/>
      <c r="C56" s="1233"/>
      <c r="D56" s="1234"/>
      <c r="E56" s="312" t="s">
        <v>1063</v>
      </c>
      <c r="F56" s="742"/>
      <c r="G56" s="742"/>
      <c r="H56" s="742"/>
      <c r="I56" s="742"/>
      <c r="J56" s="742"/>
      <c r="K56" s="742"/>
      <c r="L56" s="742"/>
      <c r="M56" s="742"/>
      <c r="N56" s="742"/>
      <c r="O56" s="742"/>
      <c r="P56" s="742"/>
      <c r="Q56" s="742"/>
      <c r="R56" s="742"/>
      <c r="S56" s="742"/>
      <c r="T56" s="742"/>
      <c r="U56" s="742"/>
      <c r="V56" s="416"/>
      <c r="W56" s="416"/>
      <c r="X56" s="416"/>
      <c r="Y56" s="321"/>
      <c r="Z56" s="321"/>
      <c r="AA56" s="321"/>
      <c r="AB56" s="321"/>
    </row>
    <row r="57" spans="1:28">
      <c r="A57" s="747" t="s">
        <v>1071</v>
      </c>
      <c r="B57" s="1233"/>
      <c r="C57" s="1233"/>
      <c r="D57" s="1234"/>
      <c r="E57" s="312" t="s">
        <v>1064</v>
      </c>
      <c r="F57" s="742"/>
      <c r="G57" s="742"/>
      <c r="H57" s="742"/>
      <c r="I57" s="742"/>
      <c r="J57" s="742"/>
      <c r="K57" s="742"/>
      <c r="L57" s="742"/>
      <c r="M57" s="742"/>
      <c r="N57" s="742"/>
      <c r="O57" s="742"/>
      <c r="P57" s="742"/>
      <c r="Q57" s="742"/>
      <c r="R57" s="742"/>
      <c r="S57" s="742"/>
      <c r="T57" s="742"/>
      <c r="U57" s="742"/>
      <c r="V57" s="416"/>
      <c r="W57" s="416"/>
      <c r="X57" s="416"/>
      <c r="Y57" s="321"/>
      <c r="Z57" s="321"/>
      <c r="AA57" s="321"/>
      <c r="AB57" s="321"/>
    </row>
    <row r="58" spans="1:28">
      <c r="A58" s="747" t="s">
        <v>1072</v>
      </c>
      <c r="B58" s="1233"/>
      <c r="C58" s="1233"/>
      <c r="D58" s="1234"/>
      <c r="E58" s="312" t="s">
        <v>1065</v>
      </c>
      <c r="F58" s="742"/>
      <c r="G58" s="742"/>
      <c r="H58" s="742"/>
      <c r="I58" s="742"/>
      <c r="J58" s="742"/>
      <c r="K58" s="742"/>
      <c r="L58" s="742"/>
      <c r="M58" s="742"/>
      <c r="N58" s="742"/>
      <c r="O58" s="742"/>
      <c r="P58" s="742"/>
      <c r="Q58" s="742"/>
      <c r="R58" s="742"/>
      <c r="S58" s="742"/>
      <c r="T58" s="742"/>
      <c r="U58" s="742"/>
      <c r="V58" s="416"/>
      <c r="W58" s="416"/>
      <c r="X58" s="416"/>
      <c r="Y58" s="321"/>
      <c r="Z58" s="321"/>
      <c r="AA58" s="321"/>
      <c r="AB58" s="321"/>
    </row>
    <row r="59" spans="1:28">
      <c r="A59" s="1230" t="s">
        <v>1073</v>
      </c>
      <c r="B59" s="1231"/>
      <c r="C59" s="1231"/>
      <c r="D59" s="1232"/>
      <c r="E59" s="312" t="s">
        <v>1066</v>
      </c>
      <c r="F59" s="742"/>
      <c r="G59" s="742"/>
      <c r="H59" s="742"/>
      <c r="I59" s="742"/>
      <c r="J59" s="742"/>
      <c r="K59" s="742"/>
      <c r="L59" s="742"/>
      <c r="M59" s="742"/>
      <c r="N59" s="742"/>
      <c r="O59" s="742"/>
      <c r="P59" s="742"/>
      <c r="Q59" s="742"/>
      <c r="R59" s="742"/>
      <c r="S59" s="742"/>
      <c r="T59" s="742"/>
      <c r="U59" s="742"/>
      <c r="V59" s="416"/>
      <c r="W59" s="416"/>
      <c r="X59" s="416"/>
      <c r="Y59" s="321"/>
      <c r="Z59" s="321"/>
      <c r="AA59" s="321"/>
      <c r="AB59" s="321"/>
    </row>
    <row r="60" spans="1:28">
      <c r="A60" s="1230" t="s">
        <v>1074</v>
      </c>
      <c r="B60" s="1231"/>
      <c r="C60" s="1231"/>
      <c r="D60" s="1232"/>
      <c r="E60" s="312" t="s">
        <v>1067</v>
      </c>
      <c r="F60" s="742"/>
      <c r="G60" s="742"/>
      <c r="H60" s="742"/>
      <c r="I60" s="742"/>
      <c r="J60" s="742"/>
      <c r="K60" s="742"/>
      <c r="L60" s="742"/>
      <c r="M60" s="742"/>
      <c r="N60" s="742"/>
      <c r="O60" s="742"/>
      <c r="P60" s="742"/>
      <c r="Q60" s="742"/>
      <c r="R60" s="742"/>
      <c r="S60" s="742"/>
      <c r="T60" s="742"/>
      <c r="U60" s="742"/>
      <c r="V60" s="416"/>
      <c r="W60" s="416"/>
      <c r="X60" s="416"/>
      <c r="Y60" s="321"/>
      <c r="Z60" s="321"/>
      <c r="AA60" s="321"/>
      <c r="AB60" s="321"/>
    </row>
    <row r="61" spans="1:28" ht="25.5" customHeight="1">
      <c r="A61" s="1230" t="s">
        <v>1075</v>
      </c>
      <c r="B61" s="1231"/>
      <c r="C61" s="1231"/>
      <c r="D61" s="1232"/>
      <c r="E61" s="312" t="s">
        <v>1076</v>
      </c>
      <c r="F61" s="742"/>
      <c r="G61" s="742"/>
      <c r="H61" s="742"/>
      <c r="I61" s="742"/>
      <c r="J61" s="742"/>
      <c r="K61" s="742"/>
      <c r="L61" s="742"/>
      <c r="M61" s="742"/>
      <c r="N61" s="742"/>
      <c r="O61" s="742"/>
      <c r="P61" s="742"/>
      <c r="Q61" s="742"/>
      <c r="R61" s="742"/>
      <c r="S61" s="742"/>
      <c r="T61" s="742"/>
      <c r="U61" s="742"/>
      <c r="V61" s="416"/>
      <c r="W61" s="416"/>
      <c r="X61" s="416"/>
      <c r="Y61" s="321"/>
      <c r="Z61" s="321"/>
      <c r="AA61" s="321"/>
      <c r="AB61" s="321"/>
    </row>
    <row r="62" spans="1:28">
      <c r="A62" s="739"/>
      <c r="B62" s="739"/>
      <c r="C62" s="739"/>
      <c r="D62" s="739"/>
      <c r="E62" s="740"/>
      <c r="F62" s="741"/>
      <c r="G62" s="741"/>
      <c r="H62" s="741"/>
      <c r="I62" s="741"/>
      <c r="J62" s="741"/>
      <c r="K62" s="741"/>
      <c r="L62" s="741"/>
      <c r="M62" s="741"/>
      <c r="N62" s="741"/>
      <c r="O62" s="741"/>
      <c r="P62" s="741"/>
      <c r="Q62" s="741"/>
      <c r="R62" s="741"/>
      <c r="S62" s="741"/>
      <c r="T62" s="741"/>
      <c r="U62" s="741"/>
      <c r="V62" s="416"/>
      <c r="W62" s="416"/>
      <c r="X62" s="416"/>
      <c r="Y62" s="321"/>
      <c r="Z62" s="321"/>
      <c r="AA62" s="321"/>
      <c r="AB62" s="321"/>
    </row>
    <row r="63" spans="1:28" hidden="1">
      <c r="A63" s="739"/>
      <c r="B63" s="739"/>
      <c r="C63" s="739"/>
      <c r="D63" s="739"/>
      <c r="E63" s="740"/>
      <c r="F63" s="741"/>
      <c r="G63" s="741"/>
      <c r="H63" s="741"/>
      <c r="I63" s="741"/>
      <c r="J63" s="741"/>
      <c r="K63" s="741"/>
      <c r="L63" s="741"/>
      <c r="M63" s="741"/>
      <c r="N63" s="741"/>
      <c r="O63" s="741"/>
      <c r="P63" s="741"/>
      <c r="Q63" s="741"/>
      <c r="R63" s="741"/>
      <c r="S63" s="741"/>
      <c r="T63" s="741"/>
      <c r="U63" s="741"/>
      <c r="V63" s="416"/>
      <c r="W63" s="416"/>
      <c r="X63" s="416"/>
      <c r="Y63" s="321"/>
      <c r="Z63" s="321"/>
      <c r="AA63" s="321"/>
      <c r="AB63" s="321"/>
    </row>
    <row r="64" spans="1:28" hidden="1">
      <c r="A64" s="739"/>
      <c r="B64" s="739"/>
      <c r="C64" s="739"/>
      <c r="D64" s="739"/>
      <c r="E64" s="740"/>
      <c r="F64" s="741"/>
      <c r="G64" s="741"/>
      <c r="H64" s="741"/>
      <c r="I64" s="741"/>
      <c r="J64" s="741"/>
      <c r="K64" s="741"/>
      <c r="L64" s="741"/>
      <c r="M64" s="741"/>
      <c r="N64" s="741"/>
      <c r="O64" s="741"/>
      <c r="P64" s="741"/>
      <c r="Q64" s="741"/>
      <c r="R64" s="741"/>
      <c r="S64" s="741"/>
      <c r="T64" s="741"/>
      <c r="U64" s="741"/>
      <c r="V64" s="416"/>
      <c r="W64" s="416"/>
      <c r="X64" s="416"/>
      <c r="Y64" s="321"/>
      <c r="Z64" s="321"/>
      <c r="AA64" s="321"/>
      <c r="AB64" s="321"/>
    </row>
    <row r="65" spans="1:28" hidden="1">
      <c r="A65" s="739"/>
      <c r="B65" s="739"/>
      <c r="C65" s="739"/>
      <c r="D65" s="739"/>
      <c r="E65" s="740"/>
      <c r="F65" s="741"/>
      <c r="G65" s="741"/>
      <c r="H65" s="741"/>
      <c r="I65" s="741"/>
      <c r="J65" s="741"/>
      <c r="K65" s="741"/>
      <c r="L65" s="741"/>
      <c r="M65" s="741"/>
      <c r="N65" s="741"/>
      <c r="O65" s="741"/>
      <c r="P65" s="741"/>
      <c r="Q65" s="741"/>
      <c r="R65" s="741"/>
      <c r="S65" s="741"/>
      <c r="T65" s="741"/>
      <c r="U65" s="741"/>
      <c r="V65" s="416"/>
      <c r="W65" s="416"/>
      <c r="X65" s="416"/>
      <c r="Y65" s="321"/>
      <c r="Z65" s="321"/>
      <c r="AA65" s="321"/>
      <c r="AB65" s="321"/>
    </row>
    <row r="66" spans="1:28" hidden="1">
      <c r="A66" s="739"/>
      <c r="B66" s="739"/>
      <c r="C66" s="739"/>
      <c r="D66" s="739"/>
      <c r="E66" s="740"/>
      <c r="F66" s="741"/>
      <c r="G66" s="741"/>
      <c r="H66" s="741"/>
      <c r="I66" s="741"/>
      <c r="J66" s="741"/>
      <c r="K66" s="741"/>
      <c r="L66" s="741"/>
      <c r="M66" s="741"/>
      <c r="N66" s="741"/>
      <c r="O66" s="741"/>
      <c r="P66" s="741"/>
      <c r="Q66" s="741"/>
      <c r="R66" s="741"/>
      <c r="S66" s="741"/>
      <c r="T66" s="741"/>
      <c r="U66" s="741"/>
      <c r="V66" s="416"/>
      <c r="W66" s="416"/>
      <c r="X66" s="416"/>
      <c r="Y66" s="321"/>
      <c r="Z66" s="321"/>
      <c r="AA66" s="321"/>
      <c r="AB66" s="321"/>
    </row>
    <row r="67" spans="1:28">
      <c r="A67" s="392"/>
      <c r="B67" s="393"/>
      <c r="C67" s="394"/>
      <c r="D67" s="394"/>
      <c r="E67" s="142"/>
      <c r="F67" s="142"/>
      <c r="G67" s="142"/>
      <c r="H67" s="142"/>
      <c r="I67" s="142"/>
      <c r="J67" s="142"/>
      <c r="K67" s="142"/>
      <c r="L67" s="142"/>
      <c r="M67" s="142"/>
      <c r="N67" s="142"/>
      <c r="O67" s="142"/>
      <c r="P67" s="142"/>
      <c r="Q67" s="142"/>
      <c r="R67" s="142"/>
    </row>
    <row r="68" spans="1:28">
      <c r="A68" s="395"/>
      <c r="B68" s="396"/>
      <c r="C68" s="397"/>
      <c r="D68" s="397"/>
      <c r="E68" s="59"/>
      <c r="F68" s="59"/>
      <c r="G68" s="59"/>
      <c r="H68" s="59"/>
      <c r="I68" s="59"/>
      <c r="J68" s="175"/>
      <c r="K68" s="59"/>
      <c r="L68" s="59"/>
      <c r="M68" s="59"/>
      <c r="N68" s="59"/>
      <c r="O68" s="59"/>
      <c r="P68" s="59"/>
      <c r="Q68" s="59"/>
      <c r="R68" s="59"/>
      <c r="S68" s="184" t="s">
        <v>1129</v>
      </c>
      <c r="T68" s="1262" t="s">
        <v>1206</v>
      </c>
      <c r="U68" s="1262"/>
    </row>
    <row r="69" spans="1:28">
      <c r="A69" s="4"/>
      <c r="D69" s="4"/>
      <c r="N69" s="3"/>
      <c r="O69" s="3"/>
      <c r="P69" s="3"/>
      <c r="Q69" s="3"/>
      <c r="R69" s="3"/>
    </row>
    <row r="70" spans="1:28">
      <c r="A70" s="4"/>
      <c r="B70" s="4"/>
      <c r="C70" s="4"/>
      <c r="D70" s="6"/>
      <c r="L70" s="184" t="s">
        <v>981</v>
      </c>
      <c r="M70" s="1248" t="str">
        <f>баланс!C216</f>
        <v>ГЕОРГИ ГАЙДАРСКИ</v>
      </c>
      <c r="N70" s="1249"/>
      <c r="O70" s="1249"/>
      <c r="P70" s="1250"/>
      <c r="R70" s="3"/>
      <c r="T70" s="1252"/>
      <c r="U70" s="1253"/>
    </row>
    <row r="71" spans="1:28">
      <c r="A71" s="4"/>
      <c r="B71" s="4"/>
      <c r="C71" s="4"/>
      <c r="D71" s="6"/>
      <c r="L71" s="184" t="s">
        <v>1130</v>
      </c>
      <c r="M71" s="1194" t="str">
        <f>баланс!C217</f>
        <v>РИЛКА ПУМОВА</v>
      </c>
      <c r="N71" s="1194"/>
      <c r="O71" s="1194"/>
      <c r="P71" s="1194"/>
      <c r="R71" s="3"/>
      <c r="T71" s="1252"/>
      <c r="U71" s="1253"/>
    </row>
    <row r="72" spans="1:28">
      <c r="A72" s="4"/>
      <c r="B72" s="4"/>
      <c r="C72" s="4"/>
      <c r="D72" s="6"/>
      <c r="L72" s="184"/>
      <c r="M72" s="1251" t="s">
        <v>1173</v>
      </c>
      <c r="N72" s="1251"/>
      <c r="O72" s="1251"/>
      <c r="P72" s="1251"/>
      <c r="R72" s="3"/>
      <c r="T72" s="1255" t="s">
        <v>221</v>
      </c>
      <c r="U72" s="1255"/>
    </row>
    <row r="73" spans="1:28">
      <c r="A73" s="4"/>
      <c r="B73" s="4"/>
      <c r="C73" s="4"/>
      <c r="D73" s="4"/>
      <c r="L73" s="184" t="s">
        <v>222</v>
      </c>
      <c r="M73" s="1194" t="str">
        <f>баланс!C219</f>
        <v>ГЕОРГИ ГАЙДАРСКИ</v>
      </c>
      <c r="N73" s="1194"/>
      <c r="O73" s="1194"/>
      <c r="P73" s="1194"/>
      <c r="R73" s="3"/>
      <c r="T73" s="1254" t="str">
        <f>баланс!F219</f>
        <v>064 848964</v>
      </c>
      <c r="U73" s="1253"/>
    </row>
    <row r="74" spans="1:28">
      <c r="A74" s="3"/>
      <c r="B74" s="4"/>
      <c r="C74" s="4"/>
      <c r="D74" s="153"/>
      <c r="E74" s="185"/>
      <c r="F74" s="185"/>
      <c r="G74" s="185"/>
      <c r="H74" s="3"/>
      <c r="I74" s="185"/>
      <c r="J74" s="186"/>
      <c r="K74" s="186"/>
      <c r="L74" s="4"/>
      <c r="M74" s="1251" t="s">
        <v>1173</v>
      </c>
      <c r="N74" s="1251"/>
      <c r="O74" s="1251"/>
      <c r="P74" s="1251"/>
      <c r="R74" s="3"/>
      <c r="T74" s="1247" t="s">
        <v>868</v>
      </c>
      <c r="U74" s="1247"/>
    </row>
    <row r="75" spans="1:28" s="223" customFormat="1">
      <c r="A75" s="27"/>
      <c r="B75" s="27"/>
      <c r="C75" s="13"/>
      <c r="D75" s="13"/>
      <c r="E75" s="13"/>
      <c r="F75" s="13"/>
      <c r="G75" s="13"/>
      <c r="H75" s="13"/>
      <c r="I75" s="13"/>
      <c r="J75" s="27"/>
      <c r="K75" s="27"/>
      <c r="L75" s="27"/>
      <c r="M75" s="27"/>
      <c r="N75" s="27"/>
      <c r="O75" s="27"/>
      <c r="P75" s="27"/>
      <c r="Q75" s="27"/>
      <c r="R75" s="27"/>
    </row>
    <row r="76" spans="1:28" s="223" customFormat="1">
      <c r="A76" s="170"/>
      <c r="B76" s="170"/>
      <c r="C76" s="170"/>
      <c r="D76" s="170"/>
      <c r="E76" s="170"/>
      <c r="F76" s="170"/>
      <c r="G76" s="170"/>
      <c r="H76" s="170"/>
      <c r="I76" s="170"/>
      <c r="J76" s="170"/>
      <c r="K76" s="170"/>
      <c r="L76" s="170"/>
      <c r="M76" s="170"/>
      <c r="N76" s="170"/>
      <c r="O76" s="170"/>
      <c r="P76" s="170"/>
      <c r="Q76" s="170"/>
      <c r="R76" s="170"/>
    </row>
    <row r="77" spans="1:28" s="223" customFormat="1">
      <c r="A77" s="170"/>
      <c r="B77" s="170"/>
      <c r="C77" s="170"/>
      <c r="D77" s="170"/>
      <c r="E77" s="170"/>
      <c r="F77" s="170"/>
      <c r="G77" s="170"/>
      <c r="H77" s="170"/>
      <c r="I77" s="170"/>
      <c r="J77" s="170"/>
      <c r="K77" s="170"/>
      <c r="L77" s="170"/>
      <c r="M77" s="170"/>
      <c r="N77" s="170"/>
      <c r="O77" s="170"/>
      <c r="P77" s="170"/>
      <c r="Q77" s="170"/>
      <c r="R77" s="170"/>
    </row>
    <row r="78" spans="1:28" s="223" customFormat="1">
      <c r="A78" s="170"/>
      <c r="B78" s="170"/>
      <c r="C78" s="170"/>
      <c r="D78" s="170"/>
      <c r="E78" s="170"/>
      <c r="F78" s="170"/>
      <c r="G78" s="170"/>
      <c r="H78" s="170"/>
      <c r="I78" s="170"/>
      <c r="J78" s="170"/>
      <c r="K78" s="170"/>
      <c r="L78" s="170"/>
      <c r="M78" s="170"/>
      <c r="N78" s="170"/>
      <c r="O78" s="170"/>
      <c r="P78" s="170"/>
      <c r="Q78" s="170"/>
      <c r="R78" s="170"/>
    </row>
    <row r="79" spans="1:28" s="223" customFormat="1">
      <c r="A79" s="170"/>
      <c r="B79" s="170"/>
      <c r="C79" s="170"/>
      <c r="D79" s="170"/>
      <c r="E79" s="170"/>
      <c r="F79" s="170"/>
      <c r="G79" s="170"/>
      <c r="H79" s="170"/>
      <c r="I79" s="170"/>
      <c r="J79" s="170"/>
      <c r="K79" s="170"/>
      <c r="L79" s="170"/>
      <c r="M79" s="170"/>
      <c r="N79" s="170"/>
      <c r="O79" s="170"/>
      <c r="P79" s="170"/>
      <c r="Q79" s="170"/>
      <c r="R79" s="170"/>
    </row>
    <row r="80" spans="1:28" s="223" customFormat="1">
      <c r="A80" s="170"/>
      <c r="B80" s="170"/>
      <c r="C80" s="170"/>
      <c r="D80" s="170"/>
      <c r="E80" s="170"/>
      <c r="F80" s="170"/>
      <c r="G80" s="170"/>
      <c r="H80" s="170"/>
      <c r="I80" s="170"/>
      <c r="J80" s="170"/>
      <c r="K80" s="170"/>
      <c r="L80" s="170"/>
      <c r="M80" s="170"/>
      <c r="N80" s="170"/>
      <c r="O80" s="170"/>
      <c r="P80" s="170"/>
      <c r="Q80" s="170"/>
      <c r="R80" s="170"/>
    </row>
    <row r="81" spans="1:18" s="223" customFormat="1">
      <c r="A81" s="170"/>
      <c r="B81" s="170"/>
      <c r="C81" s="170"/>
      <c r="D81" s="170"/>
      <c r="E81" s="170"/>
      <c r="F81" s="170"/>
      <c r="G81" s="170"/>
      <c r="H81" s="170"/>
      <c r="I81" s="170"/>
      <c r="J81" s="170"/>
      <c r="K81" s="170"/>
      <c r="L81" s="170"/>
      <c r="M81" s="170"/>
      <c r="N81" s="170"/>
      <c r="O81" s="170"/>
      <c r="P81" s="170"/>
      <c r="Q81" s="170"/>
      <c r="R81" s="170"/>
    </row>
    <row r="82" spans="1:18" s="223" customFormat="1">
      <c r="A82" s="118"/>
      <c r="B82" s="118"/>
      <c r="C82" s="118"/>
      <c r="D82" s="118"/>
      <c r="E82" s="118"/>
      <c r="F82" s="118"/>
      <c r="G82" s="118"/>
      <c r="H82" s="118"/>
      <c r="I82" s="118"/>
      <c r="J82" s="118"/>
      <c r="K82" s="118"/>
      <c r="L82" s="118"/>
      <c r="M82" s="118"/>
      <c r="N82" s="118"/>
      <c r="O82" s="118"/>
      <c r="P82" s="118"/>
      <c r="Q82" s="118"/>
      <c r="R82" s="118"/>
    </row>
    <row r="83" spans="1:18" s="223" customFormat="1">
      <c r="A83" s="118"/>
      <c r="B83" s="118"/>
      <c r="C83" s="118"/>
      <c r="D83" s="118"/>
      <c r="E83" s="118"/>
      <c r="F83" s="118"/>
      <c r="G83" s="118"/>
      <c r="H83" s="118"/>
      <c r="I83" s="118"/>
      <c r="J83" s="118"/>
      <c r="K83" s="118"/>
      <c r="L83" s="118"/>
      <c r="M83" s="118"/>
      <c r="N83" s="118"/>
      <c r="O83" s="118"/>
      <c r="P83" s="118"/>
      <c r="Q83" s="118"/>
      <c r="R83" s="118"/>
    </row>
    <row r="84" spans="1:18" s="223" customFormat="1">
      <c r="A84" s="118"/>
      <c r="B84" s="118"/>
      <c r="C84" s="118"/>
      <c r="D84" s="118"/>
      <c r="E84" s="118"/>
      <c r="F84" s="118"/>
      <c r="G84" s="118"/>
      <c r="H84" s="118"/>
      <c r="I84" s="118"/>
      <c r="J84" s="118"/>
      <c r="K84" s="118"/>
      <c r="L84" s="118"/>
      <c r="M84" s="118"/>
      <c r="N84" s="118"/>
      <c r="O84" s="118"/>
      <c r="P84" s="118"/>
      <c r="Q84" s="118"/>
      <c r="R84" s="118"/>
    </row>
    <row r="85" spans="1:18" s="223" customFormat="1">
      <c r="A85" s="118"/>
      <c r="B85" s="118"/>
      <c r="C85" s="118"/>
      <c r="D85" s="118"/>
      <c r="E85" s="118"/>
      <c r="F85" s="118"/>
      <c r="G85" s="118"/>
      <c r="H85" s="118"/>
      <c r="I85" s="118"/>
      <c r="J85" s="118"/>
      <c r="K85" s="118"/>
      <c r="L85" s="118"/>
      <c r="M85" s="118"/>
      <c r="N85" s="118"/>
      <c r="O85" s="118"/>
      <c r="P85" s="118"/>
      <c r="Q85" s="118"/>
      <c r="R85" s="118"/>
    </row>
    <row r="86" spans="1:18" s="223" customFormat="1">
      <c r="A86" s="118"/>
      <c r="B86" s="118"/>
      <c r="C86" s="118"/>
      <c r="D86" s="118"/>
      <c r="E86" s="118"/>
      <c r="F86" s="118"/>
      <c r="G86" s="118"/>
      <c r="H86" s="118"/>
      <c r="I86" s="118"/>
      <c r="J86" s="118"/>
      <c r="K86" s="118"/>
      <c r="L86" s="118"/>
      <c r="M86" s="118"/>
      <c r="N86" s="118"/>
      <c r="O86" s="118"/>
      <c r="P86" s="118"/>
      <c r="Q86" s="118"/>
      <c r="R86" s="118"/>
    </row>
    <row r="87" spans="1:18" s="223" customFormat="1">
      <c r="A87" s="118"/>
      <c r="B87" s="118"/>
      <c r="C87" s="118"/>
      <c r="D87" s="118"/>
      <c r="E87" s="118"/>
      <c r="F87" s="118"/>
      <c r="G87" s="118"/>
      <c r="H87" s="118"/>
      <c r="I87" s="118"/>
      <c r="J87" s="118"/>
      <c r="K87" s="118"/>
      <c r="L87" s="118"/>
      <c r="M87" s="118"/>
      <c r="N87" s="118"/>
      <c r="O87" s="118"/>
      <c r="P87" s="118"/>
      <c r="Q87" s="118"/>
      <c r="R87" s="118"/>
    </row>
    <row r="88" spans="1:18" s="223" customFormat="1">
      <c r="A88" s="118"/>
      <c r="B88" s="118"/>
      <c r="C88" s="118"/>
      <c r="D88" s="118"/>
      <c r="E88" s="118"/>
      <c r="F88" s="118"/>
      <c r="G88" s="118"/>
      <c r="H88" s="118"/>
      <c r="I88" s="118"/>
      <c r="J88" s="118"/>
      <c r="K88" s="118"/>
      <c r="L88" s="118"/>
      <c r="M88" s="118"/>
      <c r="N88" s="118"/>
      <c r="O88" s="118"/>
      <c r="P88" s="118"/>
      <c r="Q88" s="118"/>
      <c r="R88" s="118"/>
    </row>
    <row r="89" spans="1:18" s="223" customFormat="1">
      <c r="A89" s="118"/>
      <c r="B89" s="118"/>
      <c r="C89" s="118"/>
      <c r="D89" s="118"/>
      <c r="E89" s="118"/>
      <c r="F89" s="118"/>
      <c r="G89" s="118"/>
      <c r="H89" s="118"/>
      <c r="I89" s="118"/>
      <c r="J89" s="118"/>
      <c r="K89" s="118"/>
      <c r="L89" s="118"/>
      <c r="M89" s="118"/>
      <c r="N89" s="118"/>
      <c r="O89" s="118"/>
      <c r="P89" s="118"/>
      <c r="Q89" s="118"/>
      <c r="R89" s="118"/>
    </row>
    <row r="90" spans="1:18" s="223" customFormat="1">
      <c r="A90" s="118"/>
      <c r="B90" s="118"/>
      <c r="C90" s="118"/>
      <c r="D90" s="118"/>
      <c r="E90" s="118"/>
      <c r="F90" s="118"/>
      <c r="G90" s="118"/>
      <c r="H90" s="118"/>
      <c r="I90" s="118"/>
      <c r="J90" s="118"/>
      <c r="K90" s="118"/>
      <c r="L90" s="118"/>
      <c r="M90" s="118"/>
      <c r="N90" s="118"/>
      <c r="O90" s="118"/>
      <c r="P90" s="118"/>
      <c r="Q90" s="118"/>
      <c r="R90" s="118"/>
    </row>
    <row r="91" spans="1:18" s="223" customFormat="1">
      <c r="A91" s="118"/>
      <c r="B91" s="118"/>
      <c r="C91" s="118"/>
      <c r="D91" s="118"/>
      <c r="E91" s="118"/>
      <c r="F91" s="118"/>
      <c r="G91" s="118"/>
      <c r="H91" s="118"/>
      <c r="I91" s="118"/>
      <c r="J91" s="118"/>
      <c r="K91" s="118"/>
      <c r="L91" s="118"/>
      <c r="M91" s="118"/>
      <c r="N91" s="118"/>
      <c r="O91" s="118"/>
      <c r="P91" s="118"/>
      <c r="Q91" s="118"/>
      <c r="R91" s="118"/>
    </row>
    <row r="92" spans="1:18" s="223" customFormat="1">
      <c r="A92" s="118"/>
      <c r="B92" s="118"/>
      <c r="C92" s="118"/>
      <c r="D92" s="118"/>
      <c r="E92" s="118"/>
      <c r="F92" s="118"/>
      <c r="G92" s="118"/>
      <c r="H92" s="118"/>
      <c r="I92" s="118"/>
      <c r="J92" s="118"/>
      <c r="K92" s="118"/>
      <c r="L92" s="118"/>
      <c r="M92" s="118"/>
      <c r="N92" s="118"/>
      <c r="O92" s="118"/>
      <c r="P92" s="118"/>
      <c r="Q92" s="118"/>
      <c r="R92" s="118"/>
    </row>
    <row r="93" spans="1:18" s="223" customFormat="1">
      <c r="A93" s="118"/>
      <c r="B93" s="118"/>
      <c r="C93" s="118"/>
      <c r="D93" s="118"/>
      <c r="E93" s="118"/>
      <c r="F93" s="118"/>
      <c r="G93" s="118"/>
      <c r="H93" s="118"/>
      <c r="I93" s="118"/>
      <c r="J93" s="118"/>
      <c r="K93" s="118"/>
      <c r="L93" s="118"/>
      <c r="M93" s="118"/>
      <c r="N93" s="118"/>
      <c r="O93" s="118"/>
      <c r="P93" s="118"/>
      <c r="Q93" s="118"/>
      <c r="R93" s="118"/>
    </row>
    <row r="94" spans="1:18" s="223" customFormat="1">
      <c r="A94" s="118"/>
      <c r="B94" s="118"/>
      <c r="C94" s="118"/>
      <c r="D94" s="118"/>
      <c r="E94" s="118"/>
      <c r="F94" s="118"/>
      <c r="G94" s="118"/>
      <c r="H94" s="118"/>
      <c r="I94" s="118"/>
      <c r="J94" s="118"/>
      <c r="K94" s="118"/>
      <c r="L94" s="118"/>
      <c r="M94" s="118"/>
      <c r="N94" s="118"/>
      <c r="O94" s="118"/>
      <c r="P94" s="118"/>
      <c r="Q94" s="118"/>
      <c r="R94" s="118"/>
    </row>
    <row r="95" spans="1:18" s="223" customFormat="1">
      <c r="A95" s="118"/>
      <c r="B95" s="118"/>
      <c r="C95" s="118"/>
      <c r="D95" s="118"/>
      <c r="E95" s="118"/>
      <c r="F95" s="118"/>
      <c r="G95" s="118"/>
      <c r="H95" s="118"/>
      <c r="I95" s="118"/>
      <c r="J95" s="118"/>
      <c r="K95" s="118"/>
      <c r="L95" s="118"/>
      <c r="M95" s="118"/>
      <c r="N95" s="118"/>
      <c r="O95" s="118"/>
      <c r="P95" s="118"/>
      <c r="Q95" s="118"/>
      <c r="R95" s="118"/>
    </row>
    <row r="96" spans="1:18" s="223" customFormat="1">
      <c r="A96" s="118"/>
    </row>
    <row r="97" spans="1:1" s="223" customFormat="1">
      <c r="A97" s="118"/>
    </row>
    <row r="98" spans="1:1" s="223" customFormat="1">
      <c r="A98" s="118"/>
    </row>
    <row r="99" spans="1:1" s="223" customFormat="1">
      <c r="A99" s="118"/>
    </row>
    <row r="100" spans="1:1" s="223" customFormat="1">
      <c r="A100" s="118"/>
    </row>
    <row r="101" spans="1:1" s="223" customFormat="1">
      <c r="A101" s="118"/>
    </row>
    <row r="102" spans="1:1" s="223" customFormat="1">
      <c r="A102" s="118"/>
    </row>
    <row r="103" spans="1:1" s="223" customFormat="1">
      <c r="A103" s="118"/>
    </row>
    <row r="104" spans="1:1" s="223" customFormat="1">
      <c r="A104" s="118"/>
    </row>
    <row r="105" spans="1:1" s="223" customFormat="1">
      <c r="A105" s="118"/>
    </row>
    <row r="106" spans="1:1" s="223" customFormat="1">
      <c r="A106" s="118"/>
    </row>
    <row r="107" spans="1:1" s="223" customFormat="1">
      <c r="A107" s="118"/>
    </row>
    <row r="108" spans="1:1" s="223" customFormat="1">
      <c r="A108" s="118"/>
    </row>
    <row r="109" spans="1:1" s="223" customFormat="1">
      <c r="A109" s="118"/>
    </row>
    <row r="110" spans="1:1" s="223" customFormat="1">
      <c r="A110" s="118"/>
    </row>
    <row r="111" spans="1:1" s="223" customFormat="1">
      <c r="A111" s="118"/>
    </row>
    <row r="112" spans="1:1" s="223" customFormat="1">
      <c r="A112" s="118"/>
    </row>
    <row r="113" spans="1:18" s="223" customFormat="1">
      <c r="A113" s="118"/>
    </row>
    <row r="114" spans="1:18" s="223" customFormat="1">
      <c r="A114" s="118"/>
    </row>
    <row r="115" spans="1:18" s="223" customFormat="1">
      <c r="A115" s="118"/>
    </row>
    <row r="116" spans="1:18" s="223" customFormat="1">
      <c r="A116" s="118"/>
    </row>
    <row r="117" spans="1:18" s="223" customFormat="1">
      <c r="A117" s="118"/>
    </row>
    <row r="118" spans="1:18" s="223" customFormat="1">
      <c r="A118" s="118"/>
    </row>
    <row r="119" spans="1:18" s="223" customFormat="1">
      <c r="A119" s="118"/>
    </row>
    <row r="120" spans="1:18" s="223" customFormat="1">
      <c r="A120" s="118"/>
    </row>
    <row r="121" spans="1:18" s="223" customFormat="1">
      <c r="A121" s="118"/>
    </row>
    <row r="122" spans="1:18" s="223" customFormat="1">
      <c r="A122" s="118"/>
    </row>
    <row r="123" spans="1:18" s="223" customFormat="1">
      <c r="A123" s="118"/>
    </row>
    <row r="124" spans="1:18" s="223" customFormat="1">
      <c r="A124" s="118"/>
    </row>
    <row r="125" spans="1:18" s="223" customFormat="1">
      <c r="A125" s="118"/>
    </row>
    <row r="126" spans="1:18" s="223" customFormat="1">
      <c r="A126" s="118"/>
    </row>
    <row r="127" spans="1:18" s="223" customFormat="1">
      <c r="A127" s="118"/>
    </row>
    <row r="128" spans="1:18" s="223" customFormat="1">
      <c r="A128" s="118"/>
      <c r="B128" s="118"/>
      <c r="C128" s="118"/>
      <c r="D128" s="118"/>
      <c r="E128" s="118"/>
      <c r="F128" s="118"/>
      <c r="G128" s="118"/>
      <c r="H128" s="118"/>
      <c r="I128" s="118"/>
      <c r="J128" s="118"/>
      <c r="K128" s="118"/>
      <c r="L128" s="118"/>
      <c r="M128" s="118"/>
      <c r="N128" s="118"/>
      <c r="O128" s="118"/>
      <c r="P128" s="118"/>
      <c r="Q128" s="118"/>
      <c r="R128" s="118"/>
    </row>
    <row r="129" spans="1:18" s="223" customFormat="1">
      <c r="A129" s="118"/>
      <c r="B129" s="118"/>
      <c r="C129" s="118"/>
      <c r="D129" s="118"/>
      <c r="E129" s="118"/>
      <c r="F129" s="118"/>
      <c r="G129" s="118"/>
      <c r="H129" s="118"/>
      <c r="I129" s="118"/>
      <c r="J129" s="118"/>
      <c r="K129" s="118"/>
      <c r="L129" s="118"/>
      <c r="M129" s="118"/>
      <c r="N129" s="118"/>
      <c r="O129" s="118"/>
      <c r="P129" s="118"/>
      <c r="Q129" s="118"/>
      <c r="R129" s="118"/>
    </row>
    <row r="130" spans="1:18" s="223" customFormat="1">
      <c r="A130" s="118"/>
      <c r="B130" s="118"/>
      <c r="C130" s="118"/>
      <c r="D130" s="118"/>
      <c r="E130" s="118"/>
      <c r="F130" s="118"/>
      <c r="G130" s="118"/>
      <c r="H130" s="118"/>
      <c r="I130" s="118"/>
      <c r="J130" s="118"/>
      <c r="K130" s="118"/>
      <c r="L130" s="118"/>
      <c r="M130" s="118"/>
      <c r="N130" s="118"/>
      <c r="O130" s="118"/>
      <c r="P130" s="118"/>
      <c r="Q130" s="118"/>
      <c r="R130" s="118"/>
    </row>
    <row r="131" spans="1:18" s="223" customFormat="1">
      <c r="A131" s="118"/>
      <c r="B131" s="118"/>
      <c r="C131" s="118"/>
      <c r="D131" s="118"/>
      <c r="E131" s="118"/>
      <c r="F131" s="118"/>
      <c r="G131" s="118"/>
      <c r="H131" s="118"/>
      <c r="I131" s="118"/>
      <c r="J131" s="118"/>
      <c r="K131" s="118"/>
      <c r="L131" s="118"/>
      <c r="M131" s="118"/>
      <c r="N131" s="118"/>
      <c r="O131" s="118"/>
      <c r="P131" s="118"/>
      <c r="Q131" s="118"/>
      <c r="R131" s="118"/>
    </row>
    <row r="132" spans="1:18" s="223" customFormat="1">
      <c r="A132" s="118"/>
      <c r="B132" s="118"/>
      <c r="C132" s="118"/>
      <c r="D132" s="118"/>
      <c r="E132" s="118"/>
      <c r="F132" s="118"/>
      <c r="G132" s="118"/>
      <c r="H132" s="118"/>
      <c r="I132" s="118"/>
      <c r="J132" s="118"/>
      <c r="K132" s="118"/>
      <c r="L132" s="118"/>
      <c r="M132" s="118"/>
      <c r="N132" s="118"/>
      <c r="O132" s="118"/>
      <c r="P132" s="118"/>
      <c r="Q132" s="118"/>
      <c r="R132" s="118"/>
    </row>
    <row r="133" spans="1:18" s="223" customFormat="1">
      <c r="A133" s="118"/>
      <c r="B133" s="118"/>
      <c r="C133" s="118"/>
      <c r="D133" s="118"/>
      <c r="E133" s="118"/>
      <c r="F133" s="118"/>
      <c r="G133" s="118"/>
      <c r="H133" s="118"/>
      <c r="I133" s="118"/>
      <c r="J133" s="118"/>
      <c r="K133" s="118"/>
      <c r="L133" s="118"/>
      <c r="M133" s="118"/>
      <c r="N133" s="118"/>
      <c r="O133" s="118"/>
      <c r="P133" s="118"/>
      <c r="Q133" s="118"/>
      <c r="R133" s="118"/>
    </row>
    <row r="134" spans="1:18" s="223" customFormat="1">
      <c r="A134" s="118"/>
      <c r="B134" s="118"/>
      <c r="C134" s="118"/>
      <c r="D134" s="118"/>
      <c r="E134" s="118"/>
      <c r="F134" s="118"/>
      <c r="G134" s="118"/>
      <c r="H134" s="118"/>
      <c r="I134" s="118"/>
      <c r="J134" s="118"/>
      <c r="K134" s="118"/>
      <c r="L134" s="118"/>
      <c r="M134" s="118"/>
      <c r="N134" s="118"/>
      <c r="O134" s="118"/>
      <c r="P134" s="118"/>
      <c r="Q134" s="118"/>
      <c r="R134" s="118"/>
    </row>
    <row r="135" spans="1:18" s="223" customFormat="1">
      <c r="A135" s="118"/>
      <c r="B135" s="118"/>
      <c r="C135" s="118"/>
      <c r="D135" s="118"/>
      <c r="E135" s="118"/>
      <c r="F135" s="118"/>
      <c r="G135" s="118"/>
      <c r="H135" s="118"/>
      <c r="I135" s="118"/>
      <c r="J135" s="118"/>
      <c r="K135" s="118"/>
      <c r="L135" s="118"/>
      <c r="M135" s="118"/>
      <c r="N135" s="118"/>
      <c r="O135" s="118"/>
      <c r="P135" s="118"/>
      <c r="Q135" s="118"/>
      <c r="R135" s="118"/>
    </row>
    <row r="136" spans="1:18" s="223" customFormat="1">
      <c r="A136" s="118"/>
      <c r="B136" s="118"/>
      <c r="C136" s="118"/>
      <c r="D136" s="118"/>
      <c r="E136" s="118"/>
      <c r="F136" s="118"/>
      <c r="G136" s="118"/>
      <c r="H136" s="118"/>
      <c r="I136" s="118"/>
      <c r="J136" s="118"/>
      <c r="K136" s="118"/>
      <c r="L136" s="118"/>
      <c r="M136" s="118"/>
      <c r="N136" s="118"/>
      <c r="O136" s="118"/>
      <c r="P136" s="118"/>
      <c r="Q136" s="118"/>
      <c r="R136" s="118"/>
    </row>
    <row r="137" spans="1:18" s="223" customFormat="1">
      <c r="A137" s="170"/>
      <c r="B137" s="171"/>
      <c r="C137" s="171"/>
      <c r="D137" s="171"/>
      <c r="E137" s="171"/>
      <c r="F137" s="171"/>
      <c r="G137" s="171"/>
      <c r="H137" s="171"/>
      <c r="I137" s="171"/>
      <c r="J137" s="171"/>
      <c r="K137" s="171"/>
      <c r="L137" s="171"/>
      <c r="M137" s="171"/>
      <c r="N137" s="171"/>
      <c r="O137" s="171"/>
      <c r="P137" s="171"/>
      <c r="Q137" s="171"/>
      <c r="R137" s="171"/>
    </row>
    <row r="138" spans="1:18" s="223" customFormat="1">
      <c r="A138" s="170"/>
      <c r="B138" s="171"/>
      <c r="C138" s="171"/>
      <c r="D138" s="171"/>
      <c r="E138" s="171"/>
      <c r="F138" s="171"/>
      <c r="G138" s="171"/>
      <c r="H138" s="171"/>
      <c r="I138" s="171"/>
      <c r="J138" s="171"/>
      <c r="K138" s="171"/>
      <c r="L138" s="171"/>
      <c r="M138" s="171"/>
      <c r="N138" s="171"/>
      <c r="O138" s="171"/>
      <c r="P138" s="171"/>
      <c r="Q138" s="171"/>
      <c r="R138" s="171"/>
    </row>
    <row r="139" spans="1:18" s="223" customFormat="1">
      <c r="A139" s="170"/>
      <c r="B139" s="171"/>
      <c r="C139" s="171"/>
      <c r="D139" s="171"/>
      <c r="E139" s="171"/>
      <c r="F139" s="171"/>
      <c r="G139" s="171"/>
      <c r="H139" s="171"/>
      <c r="I139" s="171"/>
      <c r="J139" s="171"/>
      <c r="K139" s="171"/>
      <c r="L139" s="171"/>
      <c r="M139" s="171"/>
      <c r="N139" s="171"/>
      <c r="O139" s="171"/>
      <c r="P139" s="171"/>
      <c r="Q139" s="171"/>
      <c r="R139" s="171"/>
    </row>
    <row r="140" spans="1:18" s="223" customFormat="1">
      <c r="A140" s="118"/>
      <c r="B140" s="118"/>
      <c r="C140" s="118"/>
      <c r="D140" s="118"/>
      <c r="E140" s="118"/>
      <c r="F140" s="118"/>
      <c r="G140" s="118"/>
      <c r="H140" s="118"/>
      <c r="I140" s="118"/>
      <c r="J140" s="118"/>
      <c r="K140" s="118"/>
      <c r="L140" s="118"/>
      <c r="M140" s="118"/>
      <c r="N140" s="118"/>
      <c r="O140" s="118"/>
      <c r="P140" s="118"/>
      <c r="Q140" s="118"/>
      <c r="R140" s="118"/>
    </row>
    <row r="141" spans="1:18" s="223" customFormat="1">
      <c r="A141" s="118"/>
      <c r="B141" s="118"/>
      <c r="C141" s="118"/>
      <c r="D141" s="118"/>
      <c r="E141" s="118"/>
      <c r="F141" s="118"/>
      <c r="G141" s="118"/>
      <c r="H141" s="118"/>
      <c r="I141" s="118"/>
      <c r="J141" s="118"/>
      <c r="K141" s="118"/>
      <c r="L141" s="118"/>
      <c r="M141" s="118"/>
      <c r="N141" s="118"/>
      <c r="O141" s="118"/>
      <c r="P141" s="118"/>
      <c r="Q141" s="118"/>
      <c r="R141" s="118"/>
    </row>
    <row r="142" spans="1:18" s="223" customFormat="1">
      <c r="A142" s="118"/>
      <c r="B142" s="118"/>
      <c r="C142" s="118"/>
      <c r="D142" s="118"/>
      <c r="E142" s="118"/>
      <c r="F142" s="118"/>
      <c r="G142" s="118"/>
      <c r="H142" s="118"/>
      <c r="I142" s="118"/>
      <c r="J142" s="118"/>
      <c r="K142" s="118"/>
      <c r="L142" s="118"/>
      <c r="M142" s="118"/>
      <c r="N142" s="118"/>
      <c r="O142" s="118"/>
      <c r="P142" s="118"/>
      <c r="Q142" s="118"/>
      <c r="R142" s="118"/>
    </row>
    <row r="143" spans="1:18" s="223" customFormat="1">
      <c r="A143" s="118"/>
      <c r="B143" s="118"/>
      <c r="C143" s="118"/>
      <c r="D143" s="118"/>
      <c r="E143" s="118"/>
      <c r="F143" s="118"/>
      <c r="G143" s="118"/>
      <c r="H143" s="118"/>
      <c r="I143" s="118"/>
      <c r="J143" s="118"/>
      <c r="K143" s="118"/>
      <c r="L143" s="118"/>
      <c r="M143" s="118"/>
      <c r="N143" s="118"/>
      <c r="O143" s="118"/>
      <c r="P143" s="118"/>
      <c r="Q143" s="118"/>
      <c r="R143" s="118"/>
    </row>
    <row r="144" spans="1:18" s="223" customFormat="1">
      <c r="A144" s="118"/>
      <c r="B144" s="118"/>
      <c r="C144" s="118"/>
      <c r="D144" s="118"/>
      <c r="E144" s="118"/>
      <c r="F144" s="118"/>
      <c r="G144" s="118"/>
      <c r="H144" s="118"/>
      <c r="I144" s="118"/>
      <c r="J144" s="118"/>
      <c r="K144" s="118"/>
      <c r="L144" s="118"/>
      <c r="M144" s="118"/>
      <c r="N144" s="118"/>
      <c r="O144" s="118"/>
      <c r="P144" s="118"/>
      <c r="Q144" s="118"/>
      <c r="R144" s="118"/>
    </row>
    <row r="145" spans="1:18" s="223" customFormat="1">
      <c r="A145" s="170"/>
      <c r="B145" s="171"/>
      <c r="C145" s="171"/>
      <c r="D145" s="171"/>
      <c r="E145" s="171"/>
      <c r="F145" s="171"/>
      <c r="G145" s="171"/>
      <c r="H145" s="171"/>
      <c r="I145" s="171"/>
      <c r="J145" s="171"/>
      <c r="K145" s="171"/>
      <c r="L145" s="171"/>
      <c r="M145" s="171"/>
      <c r="N145" s="171"/>
      <c r="O145" s="171"/>
      <c r="P145" s="171"/>
      <c r="Q145" s="171"/>
      <c r="R145" s="171"/>
    </row>
    <row r="146" spans="1:18" s="223" customFormat="1">
      <c r="A146" s="118"/>
      <c r="B146" s="118"/>
      <c r="C146" s="118"/>
      <c r="D146" s="118"/>
      <c r="E146" s="118"/>
      <c r="F146" s="118"/>
      <c r="G146" s="118"/>
      <c r="H146" s="118"/>
      <c r="I146" s="118"/>
      <c r="J146" s="118"/>
      <c r="K146" s="118"/>
      <c r="L146" s="118"/>
      <c r="M146" s="118"/>
      <c r="N146" s="118"/>
      <c r="O146" s="118"/>
      <c r="P146" s="118"/>
      <c r="Q146" s="118"/>
      <c r="R146" s="118"/>
    </row>
    <row r="147" spans="1:18" s="223" customFormat="1">
      <c r="A147" s="118"/>
      <c r="B147" s="118"/>
      <c r="C147" s="118"/>
      <c r="D147" s="118"/>
      <c r="E147" s="118"/>
      <c r="F147" s="118"/>
      <c r="G147" s="118"/>
      <c r="H147" s="118"/>
      <c r="I147" s="118"/>
      <c r="J147" s="118"/>
      <c r="K147" s="118"/>
      <c r="L147" s="118"/>
      <c r="M147" s="118"/>
      <c r="N147" s="118"/>
      <c r="O147" s="118"/>
      <c r="P147" s="118"/>
      <c r="Q147" s="118"/>
      <c r="R147" s="118"/>
    </row>
    <row r="148" spans="1:18" s="223" customFormat="1">
      <c r="A148" s="118"/>
      <c r="B148" s="118"/>
      <c r="C148" s="118"/>
      <c r="D148" s="118"/>
      <c r="E148" s="118"/>
      <c r="F148" s="118"/>
      <c r="G148" s="118"/>
      <c r="H148" s="118"/>
      <c r="I148" s="118"/>
      <c r="J148" s="118"/>
      <c r="K148" s="118"/>
      <c r="L148" s="118"/>
      <c r="M148" s="118"/>
      <c r="N148" s="118"/>
      <c r="O148" s="118"/>
      <c r="P148" s="118"/>
      <c r="Q148" s="118"/>
      <c r="R148" s="118"/>
    </row>
    <row r="149" spans="1:18" s="223" customFormat="1">
      <c r="A149" s="118"/>
      <c r="B149" s="118"/>
      <c r="C149" s="118"/>
      <c r="D149" s="118"/>
      <c r="E149" s="118"/>
      <c r="F149" s="118"/>
      <c r="G149" s="118"/>
      <c r="H149" s="118"/>
      <c r="I149" s="118"/>
      <c r="J149" s="118"/>
      <c r="K149" s="118"/>
      <c r="L149" s="118"/>
      <c r="M149" s="118"/>
      <c r="N149" s="118"/>
      <c r="O149" s="118"/>
      <c r="P149" s="118"/>
      <c r="Q149" s="118"/>
      <c r="R149" s="118"/>
    </row>
    <row r="150" spans="1:18" s="223" customFormat="1">
      <c r="A150" s="118"/>
      <c r="B150" s="118"/>
      <c r="C150" s="118"/>
      <c r="D150" s="118"/>
      <c r="E150" s="118"/>
      <c r="F150" s="118"/>
      <c r="G150" s="118"/>
      <c r="H150" s="118"/>
      <c r="I150" s="118"/>
      <c r="J150" s="118"/>
      <c r="K150" s="118"/>
      <c r="L150" s="118"/>
      <c r="M150" s="118"/>
      <c r="N150" s="118"/>
      <c r="O150" s="118"/>
      <c r="P150" s="118"/>
      <c r="Q150" s="118"/>
      <c r="R150" s="118"/>
    </row>
    <row r="151" spans="1:18" s="223" customFormat="1"/>
    <row r="152" spans="1:18" s="223" customFormat="1"/>
    <row r="153" spans="1:18" s="223" customFormat="1"/>
    <row r="154" spans="1:18" s="223" customFormat="1"/>
    <row r="155" spans="1:18" s="223" customFormat="1"/>
    <row r="156" spans="1:18" s="223" customFormat="1"/>
    <row r="157" spans="1:18" s="223" customFormat="1"/>
    <row r="158" spans="1:18" s="223" customFormat="1"/>
    <row r="159" spans="1:18" s="223" customFormat="1"/>
    <row r="160" spans="1:18" s="223" customFormat="1"/>
    <row r="161" s="223" customFormat="1"/>
    <row r="162" s="223" customFormat="1"/>
    <row r="163" s="223" customFormat="1"/>
    <row r="164" s="223" customFormat="1"/>
    <row r="165" s="223" customFormat="1"/>
    <row r="166" s="223" customFormat="1"/>
    <row r="167" s="223" customFormat="1"/>
    <row r="168" s="223" customFormat="1"/>
    <row r="169" s="223" customFormat="1"/>
    <row r="170" s="223" customFormat="1"/>
    <row r="171" s="223" customFormat="1"/>
    <row r="172" s="223" customFormat="1"/>
    <row r="173" s="223" customFormat="1"/>
    <row r="174" s="223" customFormat="1"/>
    <row r="175" s="223" customFormat="1"/>
    <row r="176" s="223" customFormat="1"/>
    <row r="177" s="223" customFormat="1"/>
    <row r="178" s="223" customFormat="1"/>
    <row r="179" s="223" customFormat="1"/>
    <row r="180" s="223" customFormat="1"/>
    <row r="181" s="223" customFormat="1"/>
    <row r="182" s="223" customFormat="1"/>
    <row r="183" s="223" customFormat="1"/>
    <row r="184" s="223" customFormat="1"/>
    <row r="185" s="223" customFormat="1"/>
    <row r="186" s="223" customFormat="1"/>
    <row r="187" s="223" customFormat="1"/>
    <row r="188" s="223" customFormat="1"/>
    <row r="189" s="223" customFormat="1"/>
    <row r="190" s="223" customFormat="1"/>
    <row r="191" s="223" customFormat="1"/>
    <row r="192" s="223" customFormat="1"/>
    <row r="193" s="223" customFormat="1"/>
    <row r="194" s="223" customFormat="1"/>
    <row r="195" s="223" customFormat="1"/>
    <row r="196" s="223" customFormat="1"/>
    <row r="197" s="223" customFormat="1"/>
    <row r="198" s="223" customFormat="1"/>
    <row r="199" s="223" customFormat="1"/>
    <row r="200" s="223" customFormat="1"/>
    <row r="201" s="223" customFormat="1"/>
    <row r="202" s="223" customFormat="1"/>
    <row r="203" s="223" customFormat="1"/>
    <row r="204" s="223" customFormat="1"/>
    <row r="205" s="223" customFormat="1"/>
    <row r="206" s="223" customFormat="1"/>
    <row r="207" s="223" customFormat="1"/>
    <row r="208" s="223" customFormat="1"/>
    <row r="209" s="223" customFormat="1"/>
    <row r="210" s="223" customFormat="1"/>
    <row r="211" s="223" customFormat="1"/>
    <row r="212" s="223" customFormat="1"/>
    <row r="213" s="223" customFormat="1"/>
    <row r="214" s="223" customFormat="1"/>
    <row r="215" s="223" customFormat="1"/>
    <row r="216" s="223" customFormat="1"/>
    <row r="217" s="223" customFormat="1"/>
    <row r="218" s="223" customFormat="1"/>
    <row r="219" s="223" customFormat="1"/>
    <row r="220" s="223" customFormat="1"/>
    <row r="221" s="223" customFormat="1"/>
    <row r="222" s="223" customFormat="1"/>
    <row r="223" s="223" customFormat="1"/>
    <row r="224" s="223" customFormat="1"/>
    <row r="225" s="223" customFormat="1"/>
    <row r="226" s="223" customFormat="1"/>
    <row r="227" s="223" customFormat="1"/>
    <row r="228" s="223" customFormat="1"/>
    <row r="229" s="223" customFormat="1"/>
    <row r="230" s="223" customFormat="1"/>
    <row r="231" s="223" customFormat="1"/>
    <row r="232" s="223" customFormat="1"/>
    <row r="233" s="223" customFormat="1"/>
    <row r="234" s="223" customFormat="1"/>
    <row r="235" s="223" customFormat="1"/>
    <row r="236" s="223" customFormat="1"/>
    <row r="237" s="223" customFormat="1"/>
    <row r="238" s="223" customFormat="1"/>
    <row r="239" s="223" customFormat="1"/>
    <row r="240" s="223" customFormat="1"/>
    <row r="241" s="223" customFormat="1"/>
    <row r="242" s="223" customFormat="1"/>
    <row r="243" s="223" customFormat="1"/>
    <row r="244" s="223" customFormat="1"/>
    <row r="245" s="223" customFormat="1"/>
    <row r="246" s="223" customFormat="1"/>
    <row r="247" s="223" customFormat="1"/>
    <row r="248" s="223" customFormat="1"/>
    <row r="249" s="223" customFormat="1"/>
    <row r="250" s="223" customFormat="1"/>
    <row r="251" s="223" customFormat="1"/>
    <row r="252" s="223" customFormat="1"/>
    <row r="253" s="223" customFormat="1"/>
    <row r="254" s="223" customFormat="1"/>
    <row r="255" s="223" customFormat="1"/>
    <row r="256" s="223" customFormat="1"/>
    <row r="257" s="223" customFormat="1"/>
    <row r="258" s="223" customFormat="1"/>
    <row r="259" s="223" customFormat="1"/>
    <row r="260" s="223" customFormat="1"/>
    <row r="261" s="223" customFormat="1"/>
    <row r="262" s="223" customFormat="1"/>
    <row r="263" s="223" customFormat="1"/>
    <row r="264" s="223" customFormat="1"/>
    <row r="265" s="223" customFormat="1"/>
    <row r="266" s="223" customFormat="1"/>
    <row r="267" s="223" customFormat="1"/>
    <row r="268" s="223" customFormat="1"/>
    <row r="269" s="223" customFormat="1"/>
    <row r="270" s="223" customFormat="1"/>
    <row r="271" s="223" customFormat="1"/>
    <row r="272" s="223" customFormat="1"/>
    <row r="273" s="223" customFormat="1"/>
    <row r="274" s="223" customFormat="1"/>
    <row r="275" s="223" customFormat="1"/>
    <row r="276" s="223" customFormat="1"/>
    <row r="277" s="223" customFormat="1"/>
    <row r="278" s="223" customFormat="1"/>
    <row r="279" s="223" customFormat="1"/>
    <row r="280" s="223" customFormat="1"/>
    <row r="281" s="223" customFormat="1"/>
    <row r="282" s="223" customFormat="1"/>
  </sheetData>
  <mergeCells count="74">
    <mergeCell ref="C4:D4"/>
    <mergeCell ref="E11:E12"/>
    <mergeCell ref="A2:B2"/>
    <mergeCell ref="A14:D14"/>
    <mergeCell ref="R11:S11"/>
    <mergeCell ref="K11:L11"/>
    <mergeCell ref="M11:M12"/>
    <mergeCell ref="N11:Q11"/>
    <mergeCell ref="S3:U3"/>
    <mergeCell ref="S4:U4"/>
    <mergeCell ref="T11:T12"/>
    <mergeCell ref="F8:N8"/>
    <mergeCell ref="U11:U12"/>
    <mergeCell ref="F11:J11"/>
    <mergeCell ref="O8:P8"/>
    <mergeCell ref="A11:D12"/>
    <mergeCell ref="C2:D2"/>
    <mergeCell ref="C3:D3"/>
    <mergeCell ref="A37:D37"/>
    <mergeCell ref="A38:D38"/>
    <mergeCell ref="T68:U68"/>
    <mergeCell ref="A35:D35"/>
    <mergeCell ref="A34:D34"/>
    <mergeCell ref="A17:D17"/>
    <mergeCell ref="A36:D36"/>
    <mergeCell ref="A21:D21"/>
    <mergeCell ref="A32:D32"/>
    <mergeCell ref="A26:D26"/>
    <mergeCell ref="A24:D24"/>
    <mergeCell ref="A25:D25"/>
    <mergeCell ref="A30:D30"/>
    <mergeCell ref="A20:D20"/>
    <mergeCell ref="T74:U74"/>
    <mergeCell ref="M70:P70"/>
    <mergeCell ref="M71:P71"/>
    <mergeCell ref="M72:P72"/>
    <mergeCell ref="M73:P73"/>
    <mergeCell ref="M74:P74"/>
    <mergeCell ref="T71:U71"/>
    <mergeCell ref="T70:U70"/>
    <mergeCell ref="T73:U73"/>
    <mergeCell ref="T72:U72"/>
    <mergeCell ref="A18:D18"/>
    <mergeCell ref="A19:D19"/>
    <mergeCell ref="A13:D13"/>
    <mergeCell ref="A22:D22"/>
    <mergeCell ref="A23:D23"/>
    <mergeCell ref="A15:D15"/>
    <mergeCell ref="A16:D16"/>
    <mergeCell ref="A33:D33"/>
    <mergeCell ref="A31:D31"/>
    <mergeCell ref="A27:D27"/>
    <mergeCell ref="A28:D28"/>
    <mergeCell ref="A29:D29"/>
    <mergeCell ref="U49:U50"/>
    <mergeCell ref="A51:D51"/>
    <mergeCell ref="F49:J49"/>
    <mergeCell ref="K49:L49"/>
    <mergeCell ref="M49:M50"/>
    <mergeCell ref="N49:Q49"/>
    <mergeCell ref="R49:S49"/>
    <mergeCell ref="T49:T50"/>
    <mergeCell ref="A61:D61"/>
    <mergeCell ref="A54:D54"/>
    <mergeCell ref="A55:D55"/>
    <mergeCell ref="A56:D56"/>
    <mergeCell ref="A57:D57"/>
    <mergeCell ref="A58:D58"/>
    <mergeCell ref="A59:D59"/>
    <mergeCell ref="A52:D52"/>
    <mergeCell ref="A53:D53"/>
    <mergeCell ref="A49:D50"/>
    <mergeCell ref="E49:E50"/>
    <mergeCell ref="A60:D60"/>
  </mergeCells>
  <phoneticPr fontId="35" type="noConversion"/>
  <printOptions verticalCentered="1"/>
  <pageMargins left="0.27559055118110237" right="3.937007874015748E-2" top="0.23622047244094491" bottom="0.11811023622047245" header="0.51181102362204722" footer="0.11811023622047245"/>
  <pageSetup paperSize="9" scale="7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6</vt:i4>
      </vt:variant>
    </vt:vector>
  </HeadingPairs>
  <TitlesOfParts>
    <vt:vector size="17" baseType="lpstr">
      <vt:lpstr>начало</vt:lpstr>
      <vt:lpstr>справка</vt:lpstr>
      <vt:lpstr>баланс</vt:lpstr>
      <vt:lpstr>ОПР</vt:lpstr>
      <vt:lpstr>спр.п-ди,р-ди</vt:lpstr>
      <vt:lpstr>ОСК</vt:lpstr>
      <vt:lpstr>ОПП</vt:lpstr>
      <vt:lpstr>лихви</vt:lpstr>
      <vt:lpstr>спр.дълг.акт.-2014</vt:lpstr>
      <vt:lpstr>взем.,зад.</vt:lpstr>
      <vt:lpstr>труд</vt:lpstr>
      <vt:lpstr>баланс!Print_Area</vt:lpstr>
      <vt:lpstr>ОПП!Print_Area</vt:lpstr>
      <vt:lpstr>ОСК!Print_Area</vt:lpstr>
      <vt:lpstr>'спр.дълг.акт.-2014'!Print_Area</vt:lpstr>
      <vt:lpstr>справка!Print_Area</vt:lpstr>
      <vt:lpstr>труд!Print_Area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Rilka</cp:lastModifiedBy>
  <cp:lastPrinted>2015-07-15T08:38:13Z</cp:lastPrinted>
  <dcterms:created xsi:type="dcterms:W3CDTF">2010-01-18T15:44:01Z</dcterms:created>
  <dcterms:modified xsi:type="dcterms:W3CDTF">2015-07-15T09:01:02Z</dcterms:modified>
</cp:coreProperties>
</file>